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10" activeTab="1"/>
  </bookViews>
  <sheets>
    <sheet name="Sheet1" sheetId="1" r:id="rId1"/>
    <sheet name="UL" sheetId="5" r:id="rId2"/>
    <sheet name="UL-3C" sheetId="2" r:id="rId3"/>
    <sheet name="中东包装" sheetId="4" r:id="rId4"/>
    <sheet name="Shield" sheetId="6" r:id="rId5"/>
    <sheet name="UL包装箱梳理木托" sheetId="8" r:id="rId6"/>
  </sheets>
  <definedNames>
    <definedName name="_xlnm._FilterDatabase" localSheetId="1" hidden="1">UL!$A$1:$M$58</definedName>
    <definedName name="_xlnm._FilterDatabase" localSheetId="3" hidden="1">中东包装!$B$1:$J$40</definedName>
    <definedName name="_xlnm._FilterDatabase" localSheetId="5" hidden="1">UL包装箱梳理木托!$A$2:$K$26</definedName>
  </definedNames>
  <calcPr calcId="144525"/>
</workbook>
</file>

<file path=xl/sharedStrings.xml><?xml version="1.0" encoding="utf-8"?>
<sst xmlns="http://schemas.openxmlformats.org/spreadsheetml/2006/main" count="1457" uniqueCount="651">
  <si>
    <t>序号</t>
  </si>
  <si>
    <t>产品型号</t>
  </si>
  <si>
    <t>产品名称</t>
  </si>
  <si>
    <t>纸箱物料号</t>
  </si>
  <si>
    <t>包装箱重量</t>
  </si>
  <si>
    <t>包装箱外形尺寸</t>
  </si>
  <si>
    <t>每箱数量</t>
  </si>
  <si>
    <t>包装盒重量</t>
  </si>
  <si>
    <t>包装盒外形尺寸</t>
  </si>
  <si>
    <t>每盒数量</t>
  </si>
  <si>
    <t>丝印颜色</t>
  </si>
  <si>
    <t>FW961</t>
  </si>
  <si>
    <t>LED Horn/Strobe (Without Base)</t>
  </si>
  <si>
    <t>1.17.01.0082</t>
  </si>
  <si>
    <t>13kg</t>
  </si>
  <si>
    <t>590*370*315mm</t>
  </si>
  <si>
    <t>310g</t>
  </si>
  <si>
    <t>142*69*144mm</t>
  </si>
  <si>
    <t>BLACK</t>
  </si>
  <si>
    <t>FW971</t>
  </si>
  <si>
    <t>Horn (Without Base)</t>
  </si>
  <si>
    <t>1.17.01.0575</t>
  </si>
  <si>
    <t>BLUE 2985U</t>
  </si>
  <si>
    <t>FW981</t>
  </si>
  <si>
    <t>LED Strobe Light (Without Base)</t>
  </si>
  <si>
    <t>1.17.01.0577</t>
  </si>
  <si>
    <t>BULE 286U</t>
  </si>
  <si>
    <t>FW900</t>
  </si>
  <si>
    <t>Base</t>
  </si>
  <si>
    <t>11kg</t>
  </si>
  <si>
    <t>760*315*250mm</t>
  </si>
  <si>
    <t>960g</t>
  </si>
  <si>
    <t>222*145*147mm</t>
  </si>
  <si>
    <t>BLUE 286U</t>
  </si>
  <si>
    <t>FW751</t>
  </si>
  <si>
    <t>Conventional Manual Station (Without Base)</t>
  </si>
  <si>
    <t>1.17.01.0080</t>
  </si>
  <si>
    <t>15kg</t>
  </si>
  <si>
    <t>570*400*285mm</t>
  </si>
  <si>
    <t>120g</t>
  </si>
  <si>
    <t>126*54*128mm</t>
  </si>
  <si>
    <t>PURPLE 2602U</t>
  </si>
  <si>
    <t>FW751C</t>
  </si>
  <si>
    <t>Conventional Manual Station(for Canada) (Without Base)</t>
  </si>
  <si>
    <t>1.17.01.0566</t>
  </si>
  <si>
    <t>FW721</t>
  </si>
  <si>
    <t>Manual Station (Without Base)</t>
  </si>
  <si>
    <t>1.17.01.0273</t>
  </si>
  <si>
    <t>FW721C</t>
  </si>
  <si>
    <t>Manual Station(for Canada) (Without Base)</t>
  </si>
  <si>
    <t>1.17.01.0274</t>
  </si>
  <si>
    <t>FW700</t>
  </si>
  <si>
    <t>7kg</t>
  </si>
  <si>
    <t>655*260*285mm</t>
  </si>
  <si>
    <t>700g</t>
  </si>
  <si>
    <t>238*126*128mm</t>
  </si>
  <si>
    <t>FW511</t>
  </si>
  <si>
    <t>Smoke Detector (Without Base)</t>
  </si>
  <si>
    <t>1.17.01.0259</t>
  </si>
  <si>
    <t>560*444*260mm</t>
  </si>
  <si>
    <t>1200g</t>
  </si>
  <si>
    <t>235*211*109mm</t>
  </si>
  <si>
    <t>FW521</t>
  </si>
  <si>
    <t>Heat Detector (Without Base)</t>
  </si>
  <si>
    <t>1.17.01.0260</t>
  </si>
  <si>
    <t>12kg</t>
  </si>
  <si>
    <t>1100g</t>
  </si>
  <si>
    <t>FW500</t>
  </si>
  <si>
    <t>584*244*250mm</t>
  </si>
  <si>
    <t>220*110*112mm</t>
  </si>
  <si>
    <t>FW951</t>
  </si>
  <si>
    <t>SSM(Sync-Signal Module) (Without Base)</t>
  </si>
  <si>
    <t>1.17.01.0081</t>
  </si>
  <si>
    <t>10kg</t>
  </si>
  <si>
    <t>470*400*285mm</t>
  </si>
  <si>
    <t>140g</t>
  </si>
  <si>
    <t>126*44*128mm</t>
  </si>
  <si>
    <t>RED 188U</t>
  </si>
  <si>
    <t>FW811</t>
  </si>
  <si>
    <t>Input Module (Without Base)</t>
  </si>
  <si>
    <t>FW821</t>
  </si>
  <si>
    <t>Input-Output Module (Without Base)</t>
  </si>
  <si>
    <t>1.17.01.0372</t>
  </si>
  <si>
    <t>FW831</t>
  </si>
  <si>
    <t>Ralay Module (Without Base)</t>
  </si>
  <si>
    <t>1.17.01.0373</t>
  </si>
  <si>
    <t>BULE 2985U</t>
  </si>
  <si>
    <t>FW851</t>
  </si>
  <si>
    <t>Isolator Module (Without Base)</t>
  </si>
  <si>
    <t>1.17.01.0374</t>
  </si>
  <si>
    <t>PURPLE 266U</t>
  </si>
  <si>
    <t>FW800</t>
  </si>
  <si>
    <t>Base (Without Base)</t>
  </si>
  <si>
    <t>FW106</t>
  </si>
  <si>
    <t>FACP, Fire Alarm Control Panel(small chassis)</t>
  </si>
  <si>
    <t>1.17.01.0279</t>
  </si>
  <si>
    <t>27kg</t>
  </si>
  <si>
    <t>765*695*360mm</t>
  </si>
  <si>
    <t>FW121</t>
  </si>
  <si>
    <t>ANN, Annunciator</t>
  </si>
  <si>
    <t>1.17.01.0509</t>
  </si>
  <si>
    <t>14kg</t>
  </si>
  <si>
    <t>695*605*276mm</t>
  </si>
  <si>
    <t>型号</t>
  </si>
  <si>
    <t>产品</t>
  </si>
  <si>
    <t>名称</t>
  </si>
  <si>
    <t>物料号</t>
  </si>
  <si>
    <t>包装重量</t>
  </si>
  <si>
    <t>包装外形尺寸</t>
  </si>
  <si>
    <t>码高</t>
  </si>
  <si>
    <t>参考</t>
  </si>
  <si>
    <t>备注</t>
  </si>
  <si>
    <r>
      <rPr>
        <sz val="11"/>
        <color theme="1"/>
        <rFont val="宋体"/>
        <charset val="134"/>
        <scheme val="minor"/>
      </rPr>
      <t>FW72</t>
    </r>
    <r>
      <rPr>
        <sz val="11"/>
        <color theme="1"/>
        <rFont val="宋体"/>
        <charset val="134"/>
        <scheme val="minor"/>
      </rPr>
      <t>2</t>
    </r>
  </si>
  <si>
    <t xml:space="preserve">Manual Station FW722
(Without base) </t>
  </si>
  <si>
    <t>Individual Package</t>
  </si>
  <si>
    <t>1.17.01.xxxx</t>
  </si>
  <si>
    <t>126*54*138</t>
  </si>
  <si>
    <t>Carton Box</t>
  </si>
  <si>
    <r>
      <rPr>
        <sz val="11"/>
        <color theme="1"/>
        <rFont val="宋体"/>
        <charset val="134"/>
        <scheme val="minor"/>
      </rPr>
      <t>PKG-FW722-</t>
    </r>
    <r>
      <rPr>
        <sz val="11"/>
        <color theme="1"/>
        <rFont val="宋体"/>
        <charset val="134"/>
        <scheme val="minor"/>
      </rPr>
      <t>02</t>
    </r>
  </si>
  <si>
    <r>
      <rPr>
        <sz val="11"/>
        <color theme="1"/>
        <rFont val="宋体"/>
        <charset val="134"/>
        <scheme val="minor"/>
      </rPr>
      <t>570*400</t>
    </r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305</t>
    </r>
    <r>
      <rPr>
        <sz val="11"/>
        <color theme="1"/>
        <rFont val="宋体"/>
        <charset val="134"/>
        <scheme val="minor"/>
      </rPr>
      <t>mm</t>
    </r>
  </si>
  <si>
    <t>FW391</t>
  </si>
  <si>
    <t>PTU</t>
  </si>
  <si>
    <r>
      <rPr>
        <sz val="11"/>
        <color theme="1"/>
        <rFont val="宋体"/>
        <charset val="134"/>
        <scheme val="minor"/>
      </rPr>
      <t>PKG-FW39</t>
    </r>
    <r>
      <rPr>
        <sz val="11"/>
        <color theme="1"/>
        <rFont val="宋体"/>
        <charset val="134"/>
        <scheme val="minor"/>
      </rPr>
      <t>1-</t>
    </r>
    <r>
      <rPr>
        <sz val="11"/>
        <color theme="1"/>
        <rFont val="宋体"/>
        <charset val="134"/>
        <scheme val="minor"/>
      </rPr>
      <t>02</t>
    </r>
  </si>
  <si>
    <t>1.17.01.0714</t>
  </si>
  <si>
    <t>370*280*240</t>
  </si>
  <si>
    <t>FW397</t>
  </si>
  <si>
    <t>PCU</t>
  </si>
  <si>
    <t>1.17.01.0711</t>
  </si>
  <si>
    <t>2kg</t>
  </si>
  <si>
    <t>414*191*104</t>
  </si>
  <si>
    <t>BULE 293U</t>
  </si>
  <si>
    <r>
      <rPr>
        <sz val="11"/>
        <color theme="1"/>
        <rFont val="宋体"/>
        <charset val="134"/>
        <scheme val="minor"/>
      </rPr>
      <t>PKG-FW39</t>
    </r>
    <r>
      <rPr>
        <sz val="11"/>
        <color theme="1"/>
        <rFont val="宋体"/>
        <charset val="134"/>
        <scheme val="minor"/>
      </rPr>
      <t>7</t>
    </r>
    <r>
      <rPr>
        <sz val="11"/>
        <color theme="1"/>
        <rFont val="宋体"/>
        <charset val="134"/>
        <scheme val="minor"/>
      </rPr>
      <t>-02</t>
    </r>
  </si>
  <si>
    <t>1.17.01.0712</t>
  </si>
  <si>
    <t>596*432*237</t>
  </si>
  <si>
    <t>FW201</t>
  </si>
  <si>
    <t>AMI, Advanced Machine Interface</t>
  </si>
  <si>
    <t>1.17.01.0715</t>
  </si>
  <si>
    <t>3.5kg</t>
  </si>
  <si>
    <t>624*409*138</t>
  </si>
  <si>
    <r>
      <rPr>
        <sz val="11"/>
        <color theme="1"/>
        <rFont val="宋体"/>
        <charset val="134"/>
        <scheme val="minor"/>
      </rPr>
      <t>PKG-FW201</t>
    </r>
    <r>
      <rPr>
        <sz val="11"/>
        <color theme="1"/>
        <rFont val="宋体"/>
        <charset val="134"/>
        <scheme val="minor"/>
      </rPr>
      <t>-02</t>
    </r>
  </si>
  <si>
    <t>1.17.01.0716</t>
  </si>
  <si>
    <t>17KG</t>
  </si>
  <si>
    <t>714*644*436</t>
  </si>
  <si>
    <t>FW201C</t>
  </si>
  <si>
    <t>3.3kg</t>
  </si>
  <si>
    <t>停产？无文件</t>
  </si>
  <si>
    <r>
      <rPr>
        <sz val="11"/>
        <color theme="1"/>
        <rFont val="宋体"/>
        <charset val="134"/>
        <scheme val="minor"/>
      </rPr>
      <t>PKG-FW201C</t>
    </r>
    <r>
      <rPr>
        <sz val="11"/>
        <color theme="1"/>
        <rFont val="宋体"/>
        <charset val="134"/>
        <scheme val="minor"/>
      </rPr>
      <t>-02</t>
    </r>
  </si>
  <si>
    <t>FW201A</t>
  </si>
  <si>
    <t>AMI(for annunciator)</t>
  </si>
  <si>
    <t>290g</t>
  </si>
  <si>
    <r>
      <rPr>
        <sz val="11"/>
        <color theme="1"/>
        <rFont val="宋体"/>
        <charset val="134"/>
        <scheme val="minor"/>
      </rPr>
      <t>PKG-FW201A</t>
    </r>
    <r>
      <rPr>
        <sz val="11"/>
        <color theme="1"/>
        <rFont val="宋体"/>
        <charset val="134"/>
        <scheme val="minor"/>
      </rPr>
      <t>-02</t>
    </r>
  </si>
  <si>
    <t>PBA-FW357-THT</t>
  </si>
  <si>
    <t>THT</t>
  </si>
  <si>
    <t>90g</t>
  </si>
  <si>
    <t>无文件</t>
  </si>
  <si>
    <t>FW962R</t>
  </si>
  <si>
    <t>LED Horn/Strobe</t>
  </si>
  <si>
    <t>PKG-FW962R-02</t>
  </si>
  <si>
    <t>590*370*315</t>
  </si>
  <si>
    <t>FW962W</t>
  </si>
  <si>
    <t>PKG-FW962GW-02</t>
  </si>
  <si>
    <t>PKG-FW972w-02</t>
  </si>
  <si>
    <t>FW971R</t>
  </si>
  <si>
    <t>PKG-FW971GW-02</t>
  </si>
  <si>
    <t>PKG-FW971R-02</t>
  </si>
  <si>
    <t>FW971W</t>
  </si>
  <si>
    <t>PKG-FW982GW-02</t>
  </si>
  <si>
    <t>PKG-FW971W-02</t>
  </si>
  <si>
    <t>FW982R</t>
  </si>
  <si>
    <t>PKG-FW982R-02</t>
  </si>
  <si>
    <t>FW982W</t>
  </si>
  <si>
    <t>PKG-FW982W-02</t>
  </si>
  <si>
    <t>FW962GR</t>
  </si>
  <si>
    <t>1.17.01.1124</t>
  </si>
  <si>
    <t>pantone 266u</t>
  </si>
  <si>
    <t>PKG-FW962GR-02</t>
  </si>
  <si>
    <t>1.17.01.1130</t>
  </si>
  <si>
    <t>FW962GW</t>
  </si>
  <si>
    <t>PKG-FW962GW-01</t>
  </si>
  <si>
    <t>1.17.01.1125</t>
  </si>
  <si>
    <t>142*69*144</t>
  </si>
  <si>
    <t>pantone 253u</t>
  </si>
  <si>
    <t>1.17.01.1131</t>
  </si>
  <si>
    <t>FW971GR</t>
  </si>
  <si>
    <t>PKG-FW971GR-01</t>
  </si>
  <si>
    <t>1.17.01.1126</t>
  </si>
  <si>
    <t>pantone 185u</t>
  </si>
  <si>
    <t>PKG-FW971GR-02</t>
  </si>
  <si>
    <t>1.17.01.1132</t>
  </si>
  <si>
    <t>FW971GW</t>
  </si>
  <si>
    <t>PKG-FW971GW-01</t>
  </si>
  <si>
    <t>1.17.01.1127</t>
  </si>
  <si>
    <t>1.17.01.1133</t>
  </si>
  <si>
    <t>FW982GR</t>
  </si>
  <si>
    <t>PKG-FW982GR-01</t>
  </si>
  <si>
    <t>1.17.01.1128</t>
  </si>
  <si>
    <t>PKG-FW982GR-02</t>
  </si>
  <si>
    <t>1.17.01.1134</t>
  </si>
  <si>
    <t>FW982GW</t>
  </si>
  <si>
    <t>PKG-FW982GW-01</t>
  </si>
  <si>
    <t>1.17.01.1129</t>
  </si>
  <si>
    <t>BULE 320U</t>
  </si>
  <si>
    <t>1.17.01.1135</t>
  </si>
  <si>
    <t>FW900R</t>
  </si>
  <si>
    <t xml:space="preserve"> </t>
  </si>
  <si>
    <t>222*145*145</t>
  </si>
  <si>
    <t xml:space="preserve"> PKG-FW900R-02</t>
  </si>
  <si>
    <t xml:space="preserve">无 </t>
  </si>
  <si>
    <t>760*315*250</t>
  </si>
  <si>
    <t>FW900W</t>
  </si>
  <si>
    <t>PKG-FW901W-02</t>
  </si>
  <si>
    <t>PKG-FW900W-02</t>
  </si>
  <si>
    <t>FW901R</t>
  </si>
  <si>
    <t>PKG-FW901R-01</t>
  </si>
  <si>
    <t>1.17.01.1141</t>
  </si>
  <si>
    <t>1.2kg</t>
  </si>
  <si>
    <t>222*166*166</t>
  </si>
  <si>
    <t xml:space="preserve"> PKG-FW901R-02</t>
  </si>
  <si>
    <t>1.17.01.1142</t>
  </si>
  <si>
    <t>13.5kg</t>
  </si>
  <si>
    <t>865*356*250</t>
  </si>
  <si>
    <t>FW901W</t>
  </si>
  <si>
    <t>PKG-FW901W-01</t>
  </si>
  <si>
    <t>1.17.01.1143</t>
  </si>
  <si>
    <t>1.17.01.1144</t>
  </si>
  <si>
    <t>FW412</t>
  </si>
  <si>
    <t>Readwritor</t>
  </si>
  <si>
    <t>PKG-FW412-01</t>
  </si>
  <si>
    <r>
      <rPr>
        <sz val="11"/>
        <color theme="1"/>
        <rFont val="宋体"/>
        <charset val="134"/>
        <scheme val="minor"/>
      </rPr>
      <t xml:space="preserve">1.17.01.1085
</t>
    </r>
    <r>
      <rPr>
        <sz val="11"/>
        <color rgb="FFFF0000"/>
        <rFont val="宋体"/>
        <charset val="134"/>
        <scheme val="minor"/>
      </rPr>
      <t>1.17.01.1238</t>
    </r>
  </si>
  <si>
    <t>500g</t>
  </si>
  <si>
    <t>228*188*65</t>
  </si>
  <si>
    <t>FW859</t>
  </si>
  <si>
    <t>In-Suite Isolator Module（非编址声光隔离模块）</t>
  </si>
  <si>
    <t>PKG-FW859-01</t>
  </si>
  <si>
    <t>1.17.01.1235</t>
  </si>
  <si>
    <t>126*40*122</t>
  </si>
  <si>
    <t>188U</t>
  </si>
  <si>
    <t xml:space="preserve"> PKG-FW859-02</t>
  </si>
  <si>
    <t>1.17.01.1236</t>
  </si>
  <si>
    <t>470*400*285</t>
  </si>
  <si>
    <t>FW841</t>
  </si>
  <si>
    <t>Conventional Zone Module（中继模块）</t>
  </si>
  <si>
    <t>PKG-FW841-01</t>
  </si>
  <si>
    <t>1.17.01.1228</t>
  </si>
  <si>
    <t>400g</t>
  </si>
  <si>
    <t>126*40*128</t>
  </si>
  <si>
    <t xml:space="preserve"> PKG-FW841-02</t>
  </si>
  <si>
    <t>1.17.01.1229</t>
  </si>
  <si>
    <t>FW811M</t>
  </si>
  <si>
    <t>Mini Input Module输入模块</t>
  </si>
  <si>
    <t>PKG-FW811M-01</t>
  </si>
  <si>
    <t>1.17.01.1216</t>
  </si>
  <si>
    <t>2.3KG</t>
  </si>
  <si>
    <t>307*175*78</t>
  </si>
  <si>
    <t xml:space="preserve"> PKG-FW811M-02</t>
  </si>
  <si>
    <t>1.17.01.1217</t>
  </si>
  <si>
    <t>13KG</t>
  </si>
  <si>
    <t>425*317*195</t>
  </si>
  <si>
    <t>FW561-RI</t>
  </si>
  <si>
    <t>Remote Indicator远端指示模块</t>
  </si>
  <si>
    <t>PKG-FW561-RI-01</t>
  </si>
  <si>
    <t>1.17.01.1210</t>
  </si>
  <si>
    <t>1.5KG</t>
  </si>
  <si>
    <t>320*145*80</t>
  </si>
  <si>
    <t xml:space="preserve"> PKG-FW561-RI-02</t>
  </si>
  <si>
    <t>1.17.01.1211</t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</si>
  <si>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30</t>
    </r>
    <r>
      <rPr>
        <sz val="11"/>
        <color theme="1"/>
        <rFont val="宋体"/>
        <charset val="134"/>
        <scheme val="minor"/>
      </rPr>
      <t>*3</t>
    </r>
    <r>
      <rPr>
        <sz val="11"/>
        <color theme="1"/>
        <rFont val="宋体"/>
        <charset val="134"/>
        <scheme val="minor"/>
      </rPr>
      <t>97</t>
    </r>
    <r>
      <rPr>
        <sz val="11"/>
        <color theme="1"/>
        <rFont val="宋体"/>
        <charset val="134"/>
        <scheme val="minor"/>
      </rPr>
      <t>*31</t>
    </r>
    <r>
      <rPr>
        <sz val="11"/>
        <color theme="1"/>
        <rFont val="宋体"/>
        <charset val="134"/>
        <scheme val="minor"/>
      </rPr>
      <t>5</t>
    </r>
  </si>
  <si>
    <t>Smoke detector 感烟探测器</t>
  </si>
  <si>
    <t xml:space="preserve"> PKG-FW511-02</t>
  </si>
  <si>
    <r>
      <rPr>
        <sz val="11"/>
        <color theme="1"/>
        <rFont val="宋体"/>
        <charset val="134"/>
        <scheme val="minor"/>
      </rPr>
      <t>560</t>
    </r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445</t>
    </r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260</t>
    </r>
  </si>
  <si>
    <t>BASE FW500 感烟底座</t>
  </si>
  <si>
    <t xml:space="preserve"> PKG-FW500-02</t>
  </si>
  <si>
    <t>无</t>
  </si>
  <si>
    <r>
      <rPr>
        <sz val="11"/>
        <color theme="1"/>
        <rFont val="宋体"/>
        <charset val="134"/>
        <scheme val="minor"/>
      </rPr>
      <t>5</t>
    </r>
    <r>
      <rPr>
        <sz val="11"/>
        <color theme="1"/>
        <rFont val="宋体"/>
        <charset val="134"/>
        <scheme val="minor"/>
      </rPr>
      <t>85*245*250</t>
    </r>
  </si>
  <si>
    <t>FW501</t>
  </si>
  <si>
    <r>
      <rPr>
        <sz val="11"/>
        <color theme="1"/>
        <rFont val="Adobe 仿宋 Std R"/>
        <charset val="134"/>
      </rPr>
      <t>BASE FW501 感</t>
    </r>
    <r>
      <rPr>
        <sz val="11"/>
        <color theme="1"/>
        <rFont val="宋体"/>
        <charset val="134"/>
      </rPr>
      <t>烟</t>
    </r>
    <r>
      <rPr>
        <sz val="11"/>
        <color theme="1"/>
        <rFont val="Adobe 仿宋 Std R"/>
        <charset val="134"/>
      </rPr>
      <t>底座</t>
    </r>
  </si>
  <si>
    <t xml:space="preserve"> PKG-FW501-02</t>
  </si>
  <si>
    <t>1.17.01.0837</t>
  </si>
  <si>
    <t>585*335*345</t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</si>
  <si>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LACK</t>
    </r>
  </si>
  <si>
    <t>FW106(R)</t>
  </si>
  <si>
    <t xml:space="preserve">FACP, Fire Alarm Control Panel (small chassis)火灾报警控制器 </t>
  </si>
  <si>
    <r>
      <rPr>
        <sz val="11"/>
        <color theme="1"/>
        <rFont val="宋体"/>
        <charset val="134"/>
        <scheme val="minor"/>
      </rPr>
      <t xml:space="preserve"> PKG-FW</t>
    </r>
    <r>
      <rPr>
        <sz val="11"/>
        <color theme="1"/>
        <rFont val="宋体"/>
        <charset val="134"/>
        <scheme val="minor"/>
      </rPr>
      <t>106(R)</t>
    </r>
    <r>
      <rPr>
        <sz val="11"/>
        <color theme="1"/>
        <rFont val="宋体"/>
        <charset val="134"/>
        <scheme val="minor"/>
      </rPr>
      <t>-02</t>
    </r>
  </si>
  <si>
    <t>1.17.01.1196</t>
  </si>
  <si>
    <t>27KG</t>
  </si>
  <si>
    <t>770*700*370</t>
  </si>
  <si>
    <t>产品尺寸565.5*630*224</t>
  </si>
  <si>
    <t>FW106(S)</t>
  </si>
  <si>
    <r>
      <rPr>
        <sz val="11"/>
        <color theme="1"/>
        <rFont val="宋体"/>
        <charset val="134"/>
        <scheme val="minor"/>
      </rPr>
      <t xml:space="preserve"> PKG-FW106(</t>
    </r>
    <r>
      <rPr>
        <sz val="11"/>
        <color theme="1"/>
        <rFont val="宋体"/>
        <charset val="134"/>
        <scheme val="minor"/>
      </rPr>
      <t>S</t>
    </r>
    <r>
      <rPr>
        <sz val="11"/>
        <color theme="1"/>
        <rFont val="宋体"/>
        <charset val="134"/>
        <scheme val="minor"/>
      </rPr>
      <t>)-02</t>
    </r>
  </si>
  <si>
    <t>1.17.01.1197</t>
  </si>
  <si>
    <t>FW106C(R)</t>
  </si>
  <si>
    <r>
      <rPr>
        <sz val="11"/>
        <color theme="1"/>
        <rFont val="宋体"/>
        <charset val="134"/>
        <scheme val="minor"/>
      </rPr>
      <t xml:space="preserve"> PKG-FW106</t>
    </r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(</t>
    </r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)-02</t>
    </r>
  </si>
  <si>
    <t>1.17.01.1198</t>
  </si>
  <si>
    <t>BULE 201U</t>
  </si>
  <si>
    <r>
      <rPr>
        <sz val="11"/>
        <color theme="1"/>
        <rFont val="宋体"/>
        <charset val="134"/>
        <scheme val="minor"/>
      </rPr>
      <t xml:space="preserve"> Pantone </t>
    </r>
    <r>
      <rPr>
        <sz val="11"/>
        <color theme="1"/>
        <rFont val="宋体"/>
        <charset val="134"/>
        <scheme val="minor"/>
      </rPr>
      <t>201U</t>
    </r>
  </si>
  <si>
    <t>FW106C(S)</t>
  </si>
  <si>
    <r>
      <rPr>
        <sz val="11"/>
        <color theme="1"/>
        <rFont val="宋体"/>
        <charset val="134"/>
        <scheme val="minor"/>
      </rPr>
      <t xml:space="preserve"> PKG-FW106C(</t>
    </r>
    <r>
      <rPr>
        <sz val="11"/>
        <color theme="1"/>
        <rFont val="宋体"/>
        <charset val="134"/>
        <scheme val="minor"/>
      </rPr>
      <t>S</t>
    </r>
    <r>
      <rPr>
        <sz val="11"/>
        <color theme="1"/>
        <rFont val="宋体"/>
        <charset val="134"/>
        <scheme val="minor"/>
      </rPr>
      <t>)-02</t>
    </r>
  </si>
  <si>
    <t>1.17.01.1199</t>
  </si>
  <si>
    <t>BULE 253U</t>
  </si>
  <si>
    <t>FW106S(R)</t>
  </si>
  <si>
    <r>
      <rPr>
        <sz val="11"/>
        <color theme="1"/>
        <rFont val="宋体"/>
        <charset val="134"/>
        <scheme val="minor"/>
      </rPr>
      <t xml:space="preserve"> PKG-FW106</t>
    </r>
    <r>
      <rPr>
        <sz val="11"/>
        <color theme="1"/>
        <rFont val="宋体"/>
        <charset val="134"/>
        <scheme val="minor"/>
      </rPr>
      <t>S</t>
    </r>
    <r>
      <rPr>
        <sz val="11"/>
        <color theme="1"/>
        <rFont val="宋体"/>
        <charset val="134"/>
        <scheme val="minor"/>
      </rPr>
      <t>(</t>
    </r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)-02</t>
    </r>
  </si>
  <si>
    <t>1.17.01.1200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</si>
  <si>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5KG</t>
    </r>
  </si>
  <si>
    <t>695*610*310</t>
  </si>
  <si>
    <t>产品尺寸556*470*161</t>
  </si>
  <si>
    <t>FW106S(S)</t>
  </si>
  <si>
    <r>
      <rPr>
        <sz val="11"/>
        <color theme="1"/>
        <rFont val="宋体"/>
        <charset val="134"/>
        <scheme val="minor"/>
      </rPr>
      <t xml:space="preserve"> PKG-FW106S(</t>
    </r>
    <r>
      <rPr>
        <sz val="11"/>
        <color theme="1"/>
        <rFont val="宋体"/>
        <charset val="134"/>
        <scheme val="minor"/>
      </rPr>
      <t>S</t>
    </r>
    <r>
      <rPr>
        <sz val="11"/>
        <color theme="1"/>
        <rFont val="宋体"/>
        <charset val="134"/>
        <scheme val="minor"/>
      </rPr>
      <t>)-02</t>
    </r>
  </si>
  <si>
    <t>1.17.01.1201</t>
  </si>
  <si>
    <t>FW106SC(R)</t>
  </si>
  <si>
    <r>
      <rPr>
        <sz val="11"/>
        <color theme="1"/>
        <rFont val="宋体"/>
        <charset val="134"/>
        <scheme val="minor"/>
      </rPr>
      <t xml:space="preserve"> PKG-FW106S</t>
    </r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(</t>
    </r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)-02</t>
    </r>
  </si>
  <si>
    <t>1.17.01.1202</t>
  </si>
  <si>
    <t>BULE 185U</t>
  </si>
  <si>
    <t>FW106SC(S)</t>
  </si>
  <si>
    <r>
      <rPr>
        <sz val="11"/>
        <color theme="1"/>
        <rFont val="宋体"/>
        <charset val="134"/>
        <scheme val="minor"/>
      </rPr>
      <t xml:space="preserve"> PKG-FW106SC(</t>
    </r>
    <r>
      <rPr>
        <sz val="11"/>
        <color theme="1"/>
        <rFont val="宋体"/>
        <charset val="134"/>
        <scheme val="minor"/>
      </rPr>
      <t>S</t>
    </r>
    <r>
      <rPr>
        <sz val="11"/>
        <color theme="1"/>
        <rFont val="宋体"/>
        <charset val="134"/>
        <scheme val="minor"/>
      </rPr>
      <t>)-02</t>
    </r>
  </si>
  <si>
    <t>1.17.01.1203</t>
  </si>
  <si>
    <t>FW201S</t>
  </si>
  <si>
    <t>PKG-FW201S(R)-01</t>
  </si>
  <si>
    <t>1.17.01.1284</t>
  </si>
  <si>
    <t>3.5KG</t>
  </si>
  <si>
    <t>625*410*145</t>
  </si>
  <si>
    <t>产品尺寸482*266*35</t>
  </si>
  <si>
    <t>PKG-FW201S(R)-02</t>
  </si>
  <si>
    <t>1.17.01.1285</t>
  </si>
  <si>
    <t>765*650*435</t>
  </si>
  <si>
    <t>FW327-U</t>
  </si>
  <si>
    <t>ALU
Addressable Loop Unit</t>
  </si>
  <si>
    <t>PKG-FW327-U-01</t>
  </si>
  <si>
    <t>1.17.01.1292</t>
  </si>
  <si>
    <t>360g</t>
  </si>
  <si>
    <t>351*104*93</t>
  </si>
  <si>
    <t>219*55*50.3
NOU,ROU,XNU共用
FW327/337/347/357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</si>
  <si>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15*55*50.3</t>
    </r>
  </si>
  <si>
    <t>PKG-FW327-U-02</t>
  </si>
  <si>
    <t>1.17.01.1287</t>
  </si>
  <si>
    <t>9kg</t>
  </si>
  <si>
    <t>590*370*440</t>
  </si>
  <si>
    <t>FW397-U</t>
  </si>
  <si>
    <t>PCU
Power-supply and Charger Unit</t>
  </si>
  <si>
    <t>PKG-FW397-U-01</t>
  </si>
  <si>
    <t>1.17.01.1289</t>
  </si>
  <si>
    <t>2KG</t>
  </si>
  <si>
    <t>297*120*63.5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</si>
  <si>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93*120*63.5</t>
    </r>
  </si>
  <si>
    <t>PKG-FW397-U-02</t>
  </si>
  <si>
    <t>1.17.01.1290</t>
  </si>
  <si>
    <t>FW391-U</t>
  </si>
  <si>
    <t>PTU
Power-supply Transformer Unit</t>
  </si>
  <si>
    <t>PKG-FW391-U-02</t>
  </si>
  <si>
    <t>1.17.01.1288</t>
  </si>
  <si>
    <t>227*140*106</t>
  </si>
  <si>
    <t>FW123(R)</t>
  </si>
  <si>
    <t>ANN，Annunciator报警器</t>
  </si>
  <si>
    <t>PKG-FW123(R)-02</t>
  </si>
  <si>
    <t>1.17.01.1300</t>
  </si>
  <si>
    <t>6KG</t>
  </si>
  <si>
    <t>495X305X205</t>
  </si>
  <si>
    <t>FW123(S)</t>
  </si>
  <si>
    <t>PKG-FW123(S)-02</t>
  </si>
  <si>
    <t>1.17.01.1301</t>
  </si>
  <si>
    <t>FW123C(R)</t>
  </si>
  <si>
    <t>PKG-FW123C(R)-02</t>
  </si>
  <si>
    <t>1.17.01.1302</t>
  </si>
  <si>
    <t>FW123C(S)</t>
  </si>
  <si>
    <t>PKG-FW123C(S)-02</t>
  </si>
  <si>
    <t>1.17.01.1303</t>
  </si>
  <si>
    <t>FW129(R)</t>
  </si>
  <si>
    <r>
      <rPr>
        <sz val="11"/>
        <color theme="1"/>
        <rFont val="宋体"/>
        <charset val="134"/>
        <scheme val="minor"/>
      </rPr>
      <t>PKG-FW12</t>
    </r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(R)-02</t>
    </r>
  </si>
  <si>
    <t>1.17.01.1329</t>
  </si>
  <si>
    <t>FW129(S)</t>
  </si>
  <si>
    <r>
      <rPr>
        <sz val="11"/>
        <color theme="1"/>
        <rFont val="宋体"/>
        <charset val="134"/>
        <scheme val="minor"/>
      </rPr>
      <t>PKG-FW12</t>
    </r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(S)-02</t>
    </r>
  </si>
  <si>
    <t>1.17.01.1330</t>
  </si>
  <si>
    <t>FW129C(R)</t>
  </si>
  <si>
    <r>
      <rPr>
        <sz val="11"/>
        <color theme="1"/>
        <rFont val="宋体"/>
        <charset val="134"/>
        <scheme val="minor"/>
      </rPr>
      <t>PKG-FW12</t>
    </r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C(R)-02</t>
    </r>
  </si>
  <si>
    <t>1.17.01.1331</t>
  </si>
  <si>
    <t>FW129C(S)</t>
  </si>
  <si>
    <r>
      <rPr>
        <sz val="11"/>
        <color theme="1"/>
        <rFont val="宋体"/>
        <charset val="134"/>
        <scheme val="minor"/>
      </rPr>
      <t>PKG-FW12</t>
    </r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C(S)-02</t>
    </r>
  </si>
  <si>
    <t>1.17.01.1332</t>
  </si>
  <si>
    <r>
      <rPr>
        <sz val="11"/>
        <color theme="1"/>
        <rFont val="宋体"/>
        <charset val="134"/>
        <scheme val="minor"/>
      </rPr>
      <t>FW</t>
    </r>
    <r>
      <rPr>
        <sz val="11"/>
        <color theme="1"/>
        <rFont val="宋体"/>
        <charset val="134"/>
        <scheme val="minor"/>
      </rPr>
      <t>972MR</t>
    </r>
  </si>
  <si>
    <t>Mini horn</t>
  </si>
  <si>
    <r>
      <rPr>
        <sz val="11"/>
        <color theme="1"/>
        <rFont val="宋体"/>
        <charset val="134"/>
        <scheme val="minor"/>
      </rPr>
      <t>PKG-FW972MR</t>
    </r>
    <r>
      <rPr>
        <sz val="11"/>
        <color theme="1"/>
        <rFont val="宋体"/>
        <charset val="134"/>
        <scheme val="minor"/>
      </rPr>
      <t>-02</t>
    </r>
  </si>
  <si>
    <t>1.17.01.1923</t>
  </si>
  <si>
    <t>500*480*265</t>
  </si>
  <si>
    <r>
      <rPr>
        <sz val="11"/>
        <color theme="1"/>
        <rFont val="宋体"/>
        <charset val="134"/>
        <scheme val="minor"/>
      </rPr>
      <t xml:space="preserve">BULE </t>
    </r>
    <r>
      <rPr>
        <sz val="11"/>
        <color theme="1"/>
        <rFont val="宋体"/>
        <charset val="134"/>
        <scheme val="minor"/>
      </rPr>
      <t>185</t>
    </r>
    <r>
      <rPr>
        <sz val="11"/>
        <color theme="1"/>
        <rFont val="宋体"/>
        <charset val="134"/>
        <scheme val="minor"/>
      </rPr>
      <t>U</t>
    </r>
  </si>
  <si>
    <t>FW972MW</t>
  </si>
  <si>
    <t>1.17.01.1xxx</t>
  </si>
  <si>
    <t>FW972MR-N</t>
  </si>
  <si>
    <t>FW972MW-N</t>
  </si>
  <si>
    <t>补录增加</t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</si>
  <si>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ASE FW700</t>
    </r>
  </si>
  <si>
    <t>PKG-FW700-02</t>
  </si>
  <si>
    <r>
      <rPr>
        <sz val="11"/>
        <color theme="1"/>
        <rFont val="宋体"/>
        <charset val="134"/>
        <scheme val="minor"/>
      </rPr>
      <t>6</t>
    </r>
    <r>
      <rPr>
        <sz val="11"/>
        <color theme="1"/>
        <rFont val="宋体"/>
        <charset val="134"/>
        <scheme val="minor"/>
      </rPr>
      <t>55*260*285</t>
    </r>
  </si>
  <si>
    <t xml:space="preserve"> FW800</t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</si>
  <si>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ASE FW800</t>
    </r>
  </si>
  <si>
    <t>PKG-FW800-02</t>
  </si>
  <si>
    <t xml:space="preserve"> FW801</t>
  </si>
  <si>
    <t>BASE FW801</t>
  </si>
  <si>
    <t>PKG-FW801-02</t>
  </si>
  <si>
    <t>655*340*285</t>
  </si>
  <si>
    <t>FW508</t>
  </si>
  <si>
    <t>BASE FW508 火灾声警报器</t>
  </si>
  <si>
    <t>575*240*250</t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</si>
  <si>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W412</t>
    </r>
  </si>
  <si>
    <r>
      <rPr>
        <sz val="11"/>
        <color theme="1"/>
        <rFont val="宋体"/>
        <charset val="134"/>
        <scheme val="minor"/>
      </rPr>
      <t>P</t>
    </r>
    <r>
      <rPr>
        <sz val="11"/>
        <color theme="1"/>
        <rFont val="宋体"/>
        <charset val="134"/>
        <scheme val="minor"/>
      </rPr>
      <t>rogrammer FW412</t>
    </r>
  </si>
  <si>
    <r>
      <rPr>
        <sz val="11"/>
        <color theme="1"/>
        <rFont val="宋体"/>
        <charset val="134"/>
        <scheme val="minor"/>
      </rPr>
      <t>P</t>
    </r>
    <r>
      <rPr>
        <sz val="11"/>
        <color theme="1"/>
        <rFont val="宋体"/>
        <charset val="134"/>
        <scheme val="minor"/>
      </rPr>
      <t>KG-FW412-02</t>
    </r>
  </si>
  <si>
    <t>1.17.01.1782</t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</si>
  <si>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90*400*415</t>
    </r>
  </si>
  <si>
    <t>FW434R</t>
  </si>
  <si>
    <r>
      <rPr>
        <sz val="11"/>
        <color theme="0" tint="-0.249977111117893"/>
        <rFont val="宋体"/>
        <charset val="134"/>
      </rPr>
      <t xml:space="preserve">16模块箱 </t>
    </r>
    <r>
      <rPr>
        <sz val="11"/>
        <color theme="0" tint="-0.249977111117893"/>
        <rFont val="Times New Roman"/>
        <charset val="134"/>
      </rPr>
      <t xml:space="preserve"> Module Box FW434R</t>
    </r>
  </si>
  <si>
    <t>PKG-FW434-02</t>
  </si>
  <si>
    <t>720*425*225</t>
  </si>
  <si>
    <t>FW435R</t>
  </si>
  <si>
    <r>
      <rPr>
        <sz val="11"/>
        <color theme="0" tint="-0.249977111117893"/>
        <rFont val="宋体"/>
        <charset val="134"/>
      </rPr>
      <t>8模块箱</t>
    </r>
    <r>
      <rPr>
        <sz val="11"/>
        <color theme="0" tint="-0.249977111117893"/>
        <rFont val="Times New Roman"/>
        <charset val="134"/>
      </rPr>
      <t xml:space="preserve"> Module Box FW435R</t>
    </r>
  </si>
  <si>
    <t>PKG-FW435-02</t>
  </si>
  <si>
    <t>450*425*225</t>
  </si>
  <si>
    <t>FW723</t>
  </si>
  <si>
    <t xml:space="preserve">Manual Call Point </t>
  </si>
  <si>
    <t>1.17.01.1001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</si>
  <si>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20G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</si>
  <si>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26*54*128</t>
    </r>
  </si>
  <si>
    <t>BLACK U</t>
  </si>
  <si>
    <t>UL-3C</t>
  </si>
  <si>
    <t>1.17.01.1003</t>
  </si>
  <si>
    <t>FW724</t>
  </si>
  <si>
    <t>Fire Hydrant Call Point</t>
  </si>
  <si>
    <t>1.17.01.1006</t>
  </si>
  <si>
    <t>1.17.01.1007</t>
  </si>
  <si>
    <t>FW811H</t>
  </si>
  <si>
    <t>Input Module</t>
  </si>
  <si>
    <t>1.17.01.1012</t>
  </si>
  <si>
    <t>1.17.01.1013</t>
  </si>
  <si>
    <t>FW821H</t>
  </si>
  <si>
    <t>Input-Output Module</t>
  </si>
  <si>
    <t>1.17.01.1017</t>
  </si>
  <si>
    <t>1.17.01.1018</t>
  </si>
  <si>
    <t>FW851H</t>
  </si>
  <si>
    <t>Isolator Module</t>
  </si>
  <si>
    <t>1.17.01.1022</t>
  </si>
  <si>
    <t>1.17.01.1023</t>
  </si>
  <si>
    <t>FW109</t>
  </si>
  <si>
    <t>1.17.01.1064</t>
  </si>
  <si>
    <t>/</t>
  </si>
  <si>
    <t>663*593*1188</t>
  </si>
  <si>
    <t>FW511(CN)</t>
  </si>
  <si>
    <t>Smoke Detector (Without base)</t>
  </si>
  <si>
    <t>1.17.01.1050</t>
  </si>
  <si>
    <t>1.2KG</t>
  </si>
  <si>
    <t>235*211*209</t>
  </si>
  <si>
    <t>1.17.01.1051</t>
  </si>
  <si>
    <t>560*444*260</t>
  </si>
  <si>
    <t>FW521(CN)</t>
  </si>
  <si>
    <t>Heat Detector  (Without base)</t>
  </si>
  <si>
    <t>1.17.01.1052</t>
  </si>
  <si>
    <t>1.1KG</t>
  </si>
  <si>
    <t>1.17.01.1053</t>
  </si>
  <si>
    <t>12KG</t>
  </si>
  <si>
    <t>Manual Call Point (Without base)</t>
  </si>
  <si>
    <t>120G</t>
  </si>
  <si>
    <t>126*54*128</t>
  </si>
  <si>
    <t>15KG</t>
  </si>
  <si>
    <t>570*400*285</t>
  </si>
  <si>
    <t>Fire Hydrant Call Point  (Without base)</t>
  </si>
  <si>
    <t>Input Module (Without base)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</si>
  <si>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40G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</si>
  <si>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26*44*128</t>
    </r>
  </si>
  <si>
    <t>10KG</t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</si>
  <si>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70*400*285</t>
    </r>
  </si>
  <si>
    <t>Input-Output Module (Without base)</t>
  </si>
  <si>
    <t>Isolator Module (Without base)</t>
  </si>
  <si>
    <t>FW962R(CN)</t>
  </si>
  <si>
    <t>LED Horn/Strobe(red) (Without base)</t>
  </si>
  <si>
    <t>1.17.01.1054</t>
  </si>
  <si>
    <r>
      <rPr>
        <sz val="11"/>
        <color theme="1"/>
        <rFont val="宋体"/>
        <charset val="134"/>
        <scheme val="minor"/>
      </rPr>
      <t>310</t>
    </r>
    <r>
      <rPr>
        <sz val="11"/>
        <color theme="1"/>
        <rFont val="宋体"/>
        <charset val="134"/>
        <scheme val="minor"/>
      </rPr>
      <t>G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</si>
  <si>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42*69*144</t>
    </r>
  </si>
  <si>
    <t>1.17.01.1055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</si>
  <si>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3KG</t>
    </r>
  </si>
  <si>
    <r>
      <rPr>
        <sz val="11"/>
        <color theme="1"/>
        <rFont val="宋体"/>
        <charset val="134"/>
        <scheme val="minor"/>
      </rPr>
      <t>5</t>
    </r>
    <r>
      <rPr>
        <sz val="11"/>
        <color theme="1"/>
        <rFont val="宋体"/>
        <charset val="134"/>
        <scheme val="minor"/>
      </rPr>
      <t>90*370*315</t>
    </r>
  </si>
  <si>
    <r>
      <rPr>
        <sz val="11"/>
        <color theme="1"/>
        <rFont val="宋体"/>
        <charset val="134"/>
        <scheme val="minor"/>
      </rPr>
      <t>FW96</t>
    </r>
    <r>
      <rPr>
        <sz val="11"/>
        <color theme="1"/>
        <rFont val="宋体"/>
        <charset val="134"/>
        <scheme val="minor"/>
      </rPr>
      <t>3A</t>
    </r>
    <r>
      <rPr>
        <sz val="11"/>
        <color theme="1"/>
        <rFont val="宋体"/>
        <charset val="134"/>
        <scheme val="minor"/>
      </rPr>
      <t>(CN)</t>
    </r>
  </si>
  <si>
    <t>LED Horn/Strobe(Without base)</t>
  </si>
  <si>
    <t>FW862</t>
  </si>
  <si>
    <t>Output Module (broadcast)</t>
  </si>
  <si>
    <t>PKG-FW862-01</t>
  </si>
  <si>
    <t>126*44*128</t>
  </si>
  <si>
    <t>PKG-FW862-02</t>
  </si>
  <si>
    <t>FW123H</t>
  </si>
  <si>
    <t>1.17.01.1313</t>
  </si>
  <si>
    <t>5kg</t>
  </si>
  <si>
    <t>495*305*190</t>
  </si>
  <si>
    <t>类别</t>
  </si>
  <si>
    <t>DT511</t>
  </si>
  <si>
    <t>Smoke Detector 
(Without Base)</t>
  </si>
  <si>
    <t>1.17.01.0724</t>
  </si>
  <si>
    <t>1.17.01.0725</t>
  </si>
  <si>
    <t>DT521</t>
  </si>
  <si>
    <t>Heat Detector 
(Without Base)</t>
  </si>
  <si>
    <t>1.17.01.0726</t>
  </si>
  <si>
    <t>1.17.01.0727</t>
  </si>
  <si>
    <t>DT721</t>
  </si>
  <si>
    <t>Manual Station 
(Without Base)</t>
  </si>
  <si>
    <t>1.17.01.0738</t>
  </si>
  <si>
    <t>1.17.01.0739</t>
  </si>
  <si>
    <t>DT811</t>
  </si>
  <si>
    <t>Input Module 
(Without Base)</t>
  </si>
  <si>
    <t>1.17.01.0728</t>
  </si>
  <si>
    <t>1.17.01.0729</t>
  </si>
  <si>
    <t>DT821</t>
  </si>
  <si>
    <t>Input-Output Module 
(Without Base)</t>
  </si>
  <si>
    <t>1.17.01.0730</t>
  </si>
  <si>
    <t>1.17.01.0731</t>
  </si>
  <si>
    <t>DT831</t>
  </si>
  <si>
    <t>Ralay Module 
(Without Base)</t>
  </si>
  <si>
    <t>1.17.01.0732</t>
  </si>
  <si>
    <t>1.17.01.0733</t>
  </si>
  <si>
    <t>DT851</t>
  </si>
  <si>
    <t>Isolator Module 
(Without Base)</t>
  </si>
  <si>
    <t>1.17.01.0734</t>
  </si>
  <si>
    <t>1.17.01.0736</t>
  </si>
  <si>
    <t>底座</t>
  </si>
  <si>
    <t>DT900R</t>
  </si>
  <si>
    <t>Base(red)</t>
  </si>
  <si>
    <t>1.17.01.0862</t>
  </si>
  <si>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60g</t>
    </r>
  </si>
  <si>
    <t>1.17.01.0863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</si>
  <si>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1kg</t>
    </r>
  </si>
  <si>
    <t>DT900W</t>
  </si>
  <si>
    <t>Base(white)</t>
  </si>
  <si>
    <t>1.17.01.0864</t>
  </si>
  <si>
    <t>1.17.01.0865</t>
  </si>
  <si>
    <t>DT951</t>
  </si>
  <si>
    <t>SSM DT951
(Without base)</t>
  </si>
  <si>
    <t>1.17.01.0747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</si>
  <si>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40g</t>
    </r>
  </si>
  <si>
    <t>洋红（1935U）</t>
  </si>
  <si>
    <t>1.17.01.0748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</si>
  <si>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0kg</t>
    </r>
  </si>
  <si>
    <t>DT961R</t>
  </si>
  <si>
    <t>LED Horn/Strobe(red)
(Without base)</t>
  </si>
  <si>
    <t>1.17.01.0845</t>
  </si>
  <si>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10g</t>
    </r>
  </si>
  <si>
    <t>1.17.01.0846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</si>
  <si>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3kg</t>
    </r>
  </si>
  <si>
    <t>DT962R</t>
  </si>
  <si>
    <t>1.17.01.0740</t>
  </si>
  <si>
    <t>1.17.01.0741</t>
  </si>
  <si>
    <t>DT962W</t>
  </si>
  <si>
    <t>LED Horn/Strobe(white)
(Without base)</t>
  </si>
  <si>
    <t>1.17.01.0818</t>
  </si>
  <si>
    <t>1.17.01.0819</t>
  </si>
  <si>
    <t>DT411</t>
  </si>
  <si>
    <t>ReadWritor</t>
  </si>
  <si>
    <t>1.17.01.0737</t>
  </si>
  <si>
    <r>
      <rPr>
        <sz val="11"/>
        <color theme="1"/>
        <rFont val="宋体"/>
        <charset val="134"/>
        <scheme val="minor"/>
      </rPr>
      <t>6</t>
    </r>
    <r>
      <rPr>
        <sz val="11"/>
        <color theme="1"/>
        <rFont val="宋体"/>
        <charset val="134"/>
        <scheme val="minor"/>
      </rPr>
      <t>00g</t>
    </r>
  </si>
  <si>
    <t>294*199*65mm</t>
  </si>
  <si>
    <t>DT106</t>
  </si>
  <si>
    <t>FACP, Fire Alarm Control 
Panel(small chassis)</t>
  </si>
  <si>
    <t>1.17.01.0722</t>
  </si>
  <si>
    <t>DT122</t>
  </si>
  <si>
    <t>1.17.01.0723</t>
  </si>
  <si>
    <t>DT500</t>
  </si>
  <si>
    <t>Detector Base</t>
  </si>
  <si>
    <t>1.17.01.0880</t>
  </si>
  <si>
    <t>220*110*112</t>
  </si>
  <si>
    <t>1.17.01.0881</t>
  </si>
  <si>
    <t>584*244*250</t>
  </si>
  <si>
    <t>DT700</t>
  </si>
  <si>
    <t>Manual Station Base</t>
  </si>
  <si>
    <t>1.17.01.0888</t>
  </si>
  <si>
    <t>238*126*128</t>
  </si>
  <si>
    <t>1.17.01.0889</t>
  </si>
  <si>
    <t>655*262*285</t>
  </si>
  <si>
    <t>DT800</t>
  </si>
  <si>
    <t>Module Base</t>
  </si>
  <si>
    <t>1.17.01.0896</t>
  </si>
  <si>
    <t>1.17.01.0897</t>
  </si>
  <si>
    <t>DT971R</t>
  </si>
  <si>
    <t xml:space="preserve">Wall Horn red </t>
  </si>
  <si>
    <t>1.17.01.0744</t>
  </si>
  <si>
    <t>PANTONE 326 U</t>
  </si>
  <si>
    <t>1.17.01.0745</t>
  </si>
  <si>
    <t>DT982R</t>
  </si>
  <si>
    <t xml:space="preserve">Wall Strobe red </t>
  </si>
  <si>
    <t>1.17.01.0742</t>
  </si>
  <si>
    <t>138*65*138</t>
  </si>
  <si>
    <t>PANTONE 185 U</t>
  </si>
  <si>
    <t>1.17.01.0743</t>
  </si>
  <si>
    <t>S-C8055</t>
  </si>
  <si>
    <t>Horn（red）S-C8056
(Without base)</t>
  </si>
  <si>
    <t>1.17.01.1263</t>
  </si>
  <si>
    <t>310G</t>
  </si>
  <si>
    <t>1.17.01.1264</t>
  </si>
  <si>
    <t>S-C8056</t>
  </si>
  <si>
    <t>LED Horn/Strobe（red）S-C8056
(Without base)</t>
  </si>
  <si>
    <t>1.17.01.1265</t>
  </si>
  <si>
    <t>1.17.01.1266</t>
  </si>
  <si>
    <t>S-C8057</t>
  </si>
  <si>
    <t>LED Strobe（red）S-C8057</t>
  </si>
  <si>
    <t>1.17.01.1267</t>
  </si>
  <si>
    <t>1.17.01.1268</t>
  </si>
  <si>
    <t>S-C8210</t>
  </si>
  <si>
    <t>Base(red)S-C8210</t>
  </si>
  <si>
    <t>1.17.01.1269</t>
  </si>
  <si>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60G</t>
    </r>
  </si>
  <si>
    <t>222*142*147</t>
  </si>
  <si>
    <t>1.17.01.1270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</si>
  <si>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1KG</t>
    </r>
  </si>
  <si>
    <t>UL产品包装箱尺寸种类梳理</t>
  </si>
  <si>
    <t>纸箱尺寸拆分</t>
  </si>
  <si>
    <t>打托方案设计</t>
  </si>
  <si>
    <t>货柜高</t>
  </si>
  <si>
    <t>纸箱长</t>
  </si>
  <si>
    <t>纸箱宽</t>
  </si>
  <si>
    <t>纸箱高</t>
  </si>
  <si>
    <t>打托后长</t>
  </si>
  <si>
    <t>打托后宽</t>
  </si>
  <si>
    <t>托盘高</t>
  </si>
  <si>
    <t>每层数量</t>
  </si>
  <si>
    <t>每层高度</t>
  </si>
  <si>
    <t>堆码层数</t>
  </si>
  <si>
    <t>每托高度</t>
  </si>
  <si>
    <t>每托箱数</t>
  </si>
  <si>
    <t>整托重量</t>
  </si>
  <si>
    <t>托盘选择</t>
  </si>
  <si>
    <t>面利用率</t>
  </si>
  <si>
    <t>体积效率</t>
  </si>
  <si>
    <t>打包示意图</t>
  </si>
  <si>
    <t>PKG-FW722-02</t>
  </si>
  <si>
    <t>PKG-FW201-02</t>
  </si>
  <si>
    <t>Base Module</t>
  </si>
  <si>
    <t>PKG-FW900R-02</t>
  </si>
  <si>
    <r>
      <rPr>
        <sz val="11"/>
        <color theme="0" tint="-0.499984740745262"/>
        <rFont val="Adobe 仿宋 Std R"/>
        <charset val="134"/>
      </rPr>
      <t>Mini Input Module</t>
    </r>
    <r>
      <rPr>
        <sz val="11"/>
        <color theme="0" tint="-0.499984740745262"/>
        <rFont val="宋体"/>
        <charset val="134"/>
      </rPr>
      <t>输</t>
    </r>
    <r>
      <rPr>
        <sz val="11"/>
        <color theme="0" tint="-0.499984740745262"/>
        <rFont val="Adobe 仿宋 Std R"/>
        <charset val="134"/>
      </rPr>
      <t>入模</t>
    </r>
    <r>
      <rPr>
        <sz val="11"/>
        <color theme="0" tint="-0.499984740745262"/>
        <rFont val="宋体"/>
        <charset val="134"/>
      </rPr>
      <t>块</t>
    </r>
  </si>
  <si>
    <t>430*397*315</t>
  </si>
  <si>
    <r>
      <rPr>
        <sz val="11"/>
        <color theme="1"/>
        <rFont val="Adobe 仿宋 Std R"/>
        <charset val="134"/>
      </rPr>
      <t>Smoke detector 感</t>
    </r>
    <r>
      <rPr>
        <sz val="11"/>
        <color theme="1"/>
        <rFont val="宋体"/>
        <charset val="134"/>
      </rPr>
      <t>烟</t>
    </r>
    <r>
      <rPr>
        <sz val="11"/>
        <color theme="1"/>
        <rFont val="Adobe 仿宋 Std R"/>
        <charset val="134"/>
      </rPr>
      <t>探</t>
    </r>
    <r>
      <rPr>
        <sz val="11"/>
        <color theme="1"/>
        <rFont val="宋体"/>
        <charset val="134"/>
      </rPr>
      <t>测</t>
    </r>
    <r>
      <rPr>
        <sz val="11"/>
        <color theme="1"/>
        <rFont val="Adobe 仿宋 Std R"/>
        <charset val="134"/>
      </rPr>
      <t>器</t>
    </r>
  </si>
  <si>
    <t>码高6层验证塌陷风险</t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</si>
  <si>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W971GW</t>
    </r>
  </si>
  <si>
    <t>紫色 266U</t>
  </si>
  <si>
    <t>495*305*205</t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</si>
  <si>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W9722MR Mini horn</t>
    </r>
  </si>
  <si>
    <r>
      <rPr>
        <sz val="11"/>
        <color theme="1"/>
        <rFont val="宋体"/>
        <charset val="134"/>
        <scheme val="minor"/>
      </rPr>
      <t>1.17.01.1</t>
    </r>
    <r>
      <rPr>
        <sz val="11"/>
        <color theme="1"/>
        <rFont val="宋体"/>
        <charset val="134"/>
        <scheme val="minor"/>
      </rPr>
      <t>923</t>
    </r>
  </si>
  <si>
    <t>Programmer FW412</t>
  </si>
  <si>
    <t>PKG-FW412-02</t>
  </si>
  <si>
    <t>490*400*415</t>
  </si>
  <si>
    <t>托盘1</t>
  </si>
  <si>
    <t>托盘2</t>
  </si>
  <si>
    <t>托盘长</t>
  </si>
  <si>
    <t>托盘宽</t>
  </si>
  <si>
    <t>集装箱长</t>
  </si>
  <si>
    <t>集装箱宽</t>
  </si>
  <si>
    <t>高度（门）</t>
  </si>
  <si>
    <t>经统计：UL认证产品126种，在产121种，外箱尺寸累计约22种，其中主要产品12种（烟温、模块、手报等，不含单元盘、装饰圈、编码器等）</t>
  </si>
  <si>
    <t>体积</t>
  </si>
  <si>
    <t>附件打红字部门，码高增加，验证运输过程中，塌陷风险</t>
  </si>
  <si>
    <t>使用此列更新后的红字码高，空间利用率会更高，但需验证塌陷风险。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</si>
</sst>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66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0" tint="-0.149998474074526"/>
      <name val="宋体"/>
      <charset val="134"/>
      <scheme val="minor"/>
    </font>
    <font>
      <b/>
      <sz val="10"/>
      <color theme="0" tint="-0.149998474074526"/>
      <name val="宋体"/>
      <charset val="134"/>
    </font>
    <font>
      <b/>
      <sz val="11"/>
      <color theme="0" tint="-0.149998474074526"/>
      <name val="宋体"/>
      <charset val="134"/>
      <scheme val="minor"/>
    </font>
    <font>
      <sz val="11"/>
      <color theme="1"/>
      <name val="Adobe 仿宋 Std R"/>
      <charset val="134"/>
    </font>
    <font>
      <b/>
      <sz val="10"/>
      <name val="Adobe 仿宋 Std R"/>
      <charset val="134"/>
    </font>
    <font>
      <b/>
      <sz val="11"/>
      <color theme="1"/>
      <name val="Adobe 仿宋 Std R"/>
      <charset val="134"/>
    </font>
    <font>
      <sz val="11"/>
      <color theme="0" tint="-0.499984740745262"/>
      <name val="宋体"/>
      <charset val="134"/>
      <scheme val="minor"/>
    </font>
    <font>
      <sz val="11"/>
      <color theme="0" tint="-0.499984740745262"/>
      <name val="Adobe 仿宋 Std R"/>
      <charset val="134"/>
    </font>
    <font>
      <b/>
      <sz val="10"/>
      <color theme="0" tint="-0.499984740745262"/>
      <name val="Adobe 仿宋 Std R"/>
      <charset val="134"/>
    </font>
    <font>
      <b/>
      <sz val="11"/>
      <color theme="0" tint="-0.499984740745262"/>
      <name val="Adobe 仿宋 Std R"/>
      <charset val="134"/>
    </font>
    <font>
      <sz val="11"/>
      <color theme="0" tint="-0.349986266670736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 tint="-0.249977111117893"/>
      <name val="宋体"/>
      <charset val="134"/>
      <scheme val="minor"/>
    </font>
    <font>
      <b/>
      <sz val="10"/>
      <color theme="0" tint="-0.249977111117893"/>
      <name val="Adobe 仿宋 Std R"/>
      <charset val="134"/>
    </font>
    <font>
      <sz val="11"/>
      <color theme="0" tint="-0.249977111117893"/>
      <name val="Adobe 仿宋 Std R"/>
      <charset val="134"/>
    </font>
    <font>
      <sz val="11"/>
      <color theme="0" tint="-0.249977111117893"/>
      <name val="宋体"/>
      <charset val="134"/>
    </font>
    <font>
      <sz val="11"/>
      <color theme="0" tint="-0.249977111117893"/>
      <name val="Times New Roman"/>
      <charset val="134"/>
    </font>
    <font>
      <b/>
      <sz val="10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theme="0" tint="-0.0499893185216834"/>
      <name val="宋体"/>
      <charset val="134"/>
      <scheme val="minor"/>
    </font>
    <font>
      <b/>
      <sz val="10"/>
      <color rgb="FFFF0000"/>
      <name val="MS Sans Serif"/>
      <charset val="134"/>
    </font>
    <font>
      <b/>
      <sz val="11"/>
      <color rgb="FF00B05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1"/>
      <color rgb="FF00B05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0" tint="-0.499984740745262"/>
      <name val="宋体"/>
      <charset val="134"/>
      <scheme val="minor"/>
    </font>
    <font>
      <sz val="10"/>
      <color rgb="FFFF0000"/>
      <name val="宋体"/>
      <charset val="134"/>
    </font>
    <font>
      <sz val="10"/>
      <color theme="0" tint="-0.0499893185216834"/>
      <name val="MS Sans Serif"/>
      <charset val="134"/>
    </font>
    <font>
      <sz val="20"/>
      <color rgb="FFFF0000"/>
      <name val="宋体"/>
      <charset val="134"/>
      <scheme val="minor"/>
    </font>
    <font>
      <b/>
      <sz val="20"/>
      <color rgb="FFFF0000"/>
      <name val="MS Sans Serif"/>
      <charset val="134"/>
    </font>
    <font>
      <sz val="10"/>
      <color rgb="FF00B050"/>
      <name val="MS Sans Serif"/>
      <charset val="134"/>
    </font>
    <font>
      <b/>
      <sz val="10"/>
      <color rgb="FF00B050"/>
      <name val="MS Sans Serif"/>
      <charset val="134"/>
    </font>
    <font>
      <b/>
      <sz val="10"/>
      <color theme="1"/>
      <name val="MS Sans Serif"/>
      <charset val="134"/>
    </font>
    <font>
      <sz val="10"/>
      <color rgb="FFFF0000"/>
      <name val="MS Sans Serif"/>
      <charset val="134"/>
    </font>
    <font>
      <b/>
      <sz val="20"/>
      <color rgb="FFFF000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 tint="-0.499984740745262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7" fillId="25" borderId="2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29" borderId="26" applyNumberFormat="0" applyFon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27" applyNumberFormat="0" applyFill="0" applyAlignment="0" applyProtection="0">
      <alignment vertical="center"/>
    </xf>
    <xf numFmtId="0" fontId="57" fillId="0" borderId="27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2" fillId="0" borderId="28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8" fillId="33" borderId="29" applyNumberFormat="0" applyAlignment="0" applyProtection="0">
      <alignment vertical="center"/>
    </xf>
    <xf numFmtId="0" fontId="59" fillId="33" borderId="25" applyNumberFormat="0" applyAlignment="0" applyProtection="0">
      <alignment vertical="center"/>
    </xf>
    <xf numFmtId="0" fontId="60" fillId="34" borderId="30" applyNumberFormat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2" fillId="0" borderId="32" applyNumberFormat="0" applyFill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6" fillId="48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6" fillId="53" borderId="0" applyNumberFormat="0" applyBorder="0" applyAlignment="0" applyProtection="0">
      <alignment vertical="center"/>
    </xf>
    <xf numFmtId="0" fontId="49" fillId="54" borderId="0" applyNumberFormat="0" applyBorder="0" applyAlignment="0" applyProtection="0">
      <alignment vertical="center"/>
    </xf>
  </cellStyleXfs>
  <cellXfs count="362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 wrapText="1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>
      <alignment vertical="center"/>
    </xf>
    <xf numFmtId="0" fontId="0" fillId="2" borderId="5" xfId="0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6" fillId="3" borderId="6" xfId="0" applyFont="1" applyFill="1" applyBorder="1" applyAlignment="1" applyProtection="1">
      <alignment horizontal="center" vertical="center"/>
      <protection locked="0"/>
    </xf>
    <xf numFmtId="0" fontId="7" fillId="3" borderId="6" xfId="0" applyFont="1" applyFill="1" applyBorder="1" applyAlignment="1">
      <alignment vertical="center"/>
    </xf>
    <xf numFmtId="0" fontId="5" fillId="3" borderId="6" xfId="0" applyFont="1" applyFill="1" applyBorder="1">
      <alignment vertical="center"/>
    </xf>
    <xf numFmtId="0" fontId="0" fillId="4" borderId="4" xfId="0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>
      <alignment vertical="center"/>
    </xf>
    <xf numFmtId="0" fontId="0" fillId="2" borderId="6" xfId="0" applyFill="1" applyBorder="1" applyAlignment="1">
      <alignment horizontal="center" vertical="center"/>
    </xf>
    <xf numFmtId="0" fontId="0" fillId="4" borderId="6" xfId="0" applyFill="1" applyBorder="1">
      <alignment vertical="center"/>
    </xf>
    <xf numFmtId="0" fontId="0" fillId="0" borderId="4" xfId="0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6" xfId="0" applyFill="1" applyBorder="1">
      <alignment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vertical="center" wrapText="1"/>
    </xf>
    <xf numFmtId="0" fontId="9" fillId="2" borderId="6" xfId="0" applyFont="1" applyFill="1" applyBorder="1" applyAlignment="1" applyProtection="1">
      <alignment horizontal="center" vertical="center"/>
      <protection locked="0"/>
    </xf>
    <xf numFmtId="0" fontId="10" fillId="2" borderId="6" xfId="0" applyFont="1" applyFill="1" applyBorder="1" applyAlignment="1">
      <alignment vertical="center"/>
    </xf>
    <xf numFmtId="0" fontId="0" fillId="2" borderId="6" xfId="0" applyFill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vertical="center" wrapText="1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vertical="center" wrapText="1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10" fillId="0" borderId="6" xfId="0" applyFont="1" applyFill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0" fillId="5" borderId="4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 wrapText="1"/>
    </xf>
    <xf numFmtId="0" fontId="0" fillId="3" borderId="6" xfId="0" applyFill="1" applyBorder="1" applyAlignment="1">
      <alignment horizontal="left" vertical="center"/>
    </xf>
    <xf numFmtId="0" fontId="0" fillId="0" borderId="9" xfId="0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0" fillId="6" borderId="6" xfId="0" applyFill="1" applyBorder="1" applyAlignment="1">
      <alignment horizontal="left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 wrapText="1"/>
    </xf>
    <xf numFmtId="0" fontId="18" fillId="2" borderId="6" xfId="0" applyFont="1" applyFill="1" applyBorder="1" applyAlignment="1" applyProtection="1">
      <alignment horizontal="center" vertical="center"/>
      <protection locked="0"/>
    </xf>
    <xf numFmtId="0" fontId="17" fillId="2" borderId="6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vertical="center"/>
    </xf>
    <xf numFmtId="0" fontId="17" fillId="6" borderId="6" xfId="0" applyFont="1" applyFill="1" applyBorder="1" applyAlignment="1">
      <alignment horizontal="left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vertical="center" wrapText="1"/>
    </xf>
    <xf numFmtId="0" fontId="18" fillId="0" borderId="6" xfId="0" applyFont="1" applyFill="1" applyBorder="1" applyAlignment="1" applyProtection="1">
      <alignment horizontal="center" vertical="center"/>
      <protection locked="0"/>
    </xf>
    <xf numFmtId="0" fontId="17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vertical="center"/>
    </xf>
    <xf numFmtId="0" fontId="17" fillId="0" borderId="6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/>
    </xf>
    <xf numFmtId="0" fontId="17" fillId="2" borderId="4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vertical="center" wrapText="1"/>
    </xf>
    <xf numFmtId="0" fontId="20" fillId="2" borderId="6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left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vertical="center" wrapText="1"/>
    </xf>
    <xf numFmtId="0" fontId="18" fillId="3" borderId="5" xfId="0" applyFont="1" applyFill="1" applyBorder="1" applyAlignment="1" applyProtection="1">
      <alignment horizontal="center" vertical="center"/>
      <protection locked="0"/>
    </xf>
    <xf numFmtId="0" fontId="17" fillId="3" borderId="5" xfId="0" applyFont="1" applyFill="1" applyBorder="1" applyAlignment="1">
      <alignment vertical="center"/>
    </xf>
    <xf numFmtId="0" fontId="17" fillId="3" borderId="5" xfId="0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>
      <alignment vertical="center"/>
    </xf>
    <xf numFmtId="0" fontId="17" fillId="0" borderId="11" xfId="0" applyFont="1" applyBorder="1" applyAlignment="1">
      <alignment horizontal="center" vertical="center"/>
    </xf>
    <xf numFmtId="0" fontId="21" fillId="7" borderId="12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 applyProtection="1">
      <alignment horizontal="center" vertical="center"/>
      <protection locked="0"/>
    </xf>
    <xf numFmtId="0" fontId="17" fillId="0" borderId="12" xfId="0" applyFont="1" applyBorder="1">
      <alignment vertical="center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2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0" fillId="5" borderId="15" xfId="0" applyFill="1" applyBorder="1" applyAlignment="1">
      <alignment horizontal="center" vertical="center"/>
    </xf>
    <xf numFmtId="0" fontId="2" fillId="2" borderId="16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24" fillId="2" borderId="4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26" fillId="2" borderId="6" xfId="0" applyFont="1" applyFill="1" applyBorder="1" applyAlignment="1">
      <alignment horizontal="right"/>
    </xf>
    <xf numFmtId="0" fontId="5" fillId="5" borderId="15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24" fillId="3" borderId="4" xfId="0" applyFont="1" applyFill="1" applyBorder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27" fillId="3" borderId="6" xfId="0" applyFont="1" applyFill="1" applyBorder="1" applyAlignment="1"/>
    <xf numFmtId="0" fontId="24" fillId="2" borderId="4" xfId="0" applyFont="1" applyFill="1" applyBorder="1" applyAlignment="1">
      <alignment horizontal="center" wrapText="1"/>
    </xf>
    <xf numFmtId="0" fontId="24" fillId="4" borderId="6" xfId="0" applyFont="1" applyFill="1" applyBorder="1" applyAlignment="1">
      <alignment horizontal="center" wrapText="1"/>
    </xf>
    <xf numFmtId="0" fontId="28" fillId="0" borderId="6" xfId="0" applyFont="1" applyFill="1" applyBorder="1" applyAlignment="1"/>
    <xf numFmtId="0" fontId="0" fillId="0" borderId="16" xfId="0" applyBorder="1" applyAlignment="1">
      <alignment vertical="center"/>
    </xf>
    <xf numFmtId="0" fontId="0" fillId="0" borderId="4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2" borderId="16" xfId="0" applyFill="1" applyBorder="1" applyAlignment="1">
      <alignment vertical="center"/>
    </xf>
    <xf numFmtId="0" fontId="27" fillId="2" borderId="6" xfId="0" applyFont="1" applyFill="1" applyBorder="1" applyAlignment="1"/>
    <xf numFmtId="0" fontId="23" fillId="5" borderId="1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27" fillId="0" borderId="6" xfId="0" applyFont="1" applyBorder="1" applyAlignment="1"/>
    <xf numFmtId="0" fontId="15" fillId="8" borderId="6" xfId="0" applyFont="1" applyFill="1" applyBorder="1" applyAlignment="1">
      <alignment horizontal="center" vertical="center"/>
    </xf>
    <xf numFmtId="0" fontId="0" fillId="0" borderId="16" xfId="0" applyFill="1" applyBorder="1" applyAlignment="1">
      <alignment horizontal="left" vertical="center"/>
    </xf>
    <xf numFmtId="0" fontId="0" fillId="5" borderId="17" xfId="0" applyFill="1" applyBorder="1" applyAlignment="1">
      <alignment horizontal="center" vertical="center"/>
    </xf>
    <xf numFmtId="0" fontId="2" fillId="3" borderId="18" xfId="0" applyFont="1" applyFill="1" applyBorder="1" applyAlignment="1">
      <alignment vertical="center"/>
    </xf>
    <xf numFmtId="0" fontId="29" fillId="3" borderId="4" xfId="0" applyFont="1" applyFill="1" applyBorder="1" applyAlignment="1">
      <alignment horizontal="center"/>
    </xf>
    <xf numFmtId="0" fontId="29" fillId="3" borderId="6" xfId="0" applyFont="1" applyFill="1" applyBorder="1" applyAlignment="1">
      <alignment horizontal="center"/>
    </xf>
    <xf numFmtId="0" fontId="30" fillId="3" borderId="6" xfId="0" applyFont="1" applyFill="1" applyBorder="1" applyAlignment="1"/>
    <xf numFmtId="0" fontId="2" fillId="5" borderId="7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0" fontId="31" fillId="0" borderId="6" xfId="0" applyFont="1" applyFill="1" applyBorder="1">
      <alignment vertical="center"/>
    </xf>
    <xf numFmtId="0" fontId="29" fillId="2" borderId="4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31" fillId="2" borderId="6" xfId="0" applyFont="1" applyFill="1" applyBorder="1">
      <alignment vertical="center"/>
    </xf>
    <xf numFmtId="0" fontId="2" fillId="0" borderId="18" xfId="0" applyFont="1" applyFill="1" applyBorder="1" applyAlignment="1">
      <alignment vertical="center"/>
    </xf>
    <xf numFmtId="0" fontId="30" fillId="0" borderId="6" xfId="0" applyFont="1" applyBorder="1">
      <alignment vertical="center"/>
    </xf>
    <xf numFmtId="0" fontId="23" fillId="5" borderId="17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/>
    </xf>
    <xf numFmtId="0" fontId="29" fillId="0" borderId="10" xfId="0" applyFont="1" applyFill="1" applyBorder="1" applyAlignment="1">
      <alignment horizontal="center"/>
    </xf>
    <xf numFmtId="0" fontId="29" fillId="0" borderId="5" xfId="0" applyFont="1" applyFill="1" applyBorder="1" applyAlignment="1">
      <alignment horizontal="center"/>
    </xf>
    <xf numFmtId="0" fontId="31" fillId="0" borderId="5" xfId="0" applyFont="1" applyBorder="1">
      <alignment vertical="center"/>
    </xf>
    <xf numFmtId="0" fontId="2" fillId="2" borderId="18" xfId="0" applyFont="1" applyFill="1" applyBorder="1" applyAlignment="1">
      <alignment horizontal="left" vertical="center"/>
    </xf>
    <xf numFmtId="0" fontId="30" fillId="2" borderId="6" xfId="0" applyFont="1" applyFill="1" applyBorder="1">
      <alignment vertical="center"/>
    </xf>
    <xf numFmtId="0" fontId="11" fillId="5" borderId="6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left" vertical="center"/>
    </xf>
    <xf numFmtId="0" fontId="32" fillId="5" borderId="6" xfId="0" applyFont="1" applyFill="1" applyBorder="1" applyAlignment="1">
      <alignment horizontal="center" vertical="center"/>
    </xf>
    <xf numFmtId="0" fontId="30" fillId="0" borderId="6" xfId="0" applyFont="1" applyFill="1" applyBorder="1">
      <alignment vertical="center"/>
    </xf>
    <xf numFmtId="0" fontId="2" fillId="2" borderId="18" xfId="0" applyFont="1" applyFill="1" applyBorder="1" applyAlignment="1">
      <alignment vertical="center"/>
    </xf>
    <xf numFmtId="0" fontId="17" fillId="5" borderId="15" xfId="0" applyFont="1" applyFill="1" applyBorder="1" applyAlignment="1">
      <alignment horizontal="center" vertical="center"/>
    </xf>
    <xf numFmtId="0" fontId="0" fillId="3" borderId="16" xfId="0" applyFill="1" applyBorder="1" applyAlignment="1">
      <alignment vertical="center"/>
    </xf>
    <xf numFmtId="0" fontId="27" fillId="0" borderId="6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2" fillId="0" borderId="20" xfId="0" applyFont="1" applyFill="1" applyBorder="1" applyAlignment="1">
      <alignment vertical="center"/>
    </xf>
    <xf numFmtId="0" fontId="24" fillId="5" borderId="6" xfId="0" applyFont="1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24" fillId="0" borderId="6" xfId="0" applyFont="1" applyBorder="1" applyAlignment="1"/>
    <xf numFmtId="0" fontId="33" fillId="0" borderId="6" xfId="0" applyFont="1" applyBorder="1" applyAlignment="1">
      <alignment horizontal="center"/>
    </xf>
    <xf numFmtId="0" fontId="28" fillId="2" borderId="6" xfId="0" applyFont="1" applyFill="1" applyBorder="1" applyAlignment="1"/>
    <xf numFmtId="0" fontId="34" fillId="2" borderId="6" xfId="0" applyFont="1" applyFill="1" applyBorder="1" applyAlignment="1"/>
    <xf numFmtId="0" fontId="35" fillId="2" borderId="6" xfId="0" applyFont="1" applyFill="1" applyBorder="1" applyAlignment="1"/>
    <xf numFmtId="0" fontId="36" fillId="3" borderId="6" xfId="0" applyFont="1" applyFill="1" applyBorder="1" applyAlignment="1">
      <alignment horizontal="center"/>
    </xf>
    <xf numFmtId="0" fontId="37" fillId="2" borderId="6" xfId="0" applyFont="1" applyFill="1" applyBorder="1" applyAlignment="1"/>
    <xf numFmtId="0" fontId="0" fillId="2" borderId="6" xfId="0" applyFill="1" applyBorder="1" applyAlignment="1"/>
    <xf numFmtId="0" fontId="34" fillId="3" borderId="6" xfId="0" applyFont="1" applyFill="1" applyBorder="1" applyAlignment="1"/>
    <xf numFmtId="0" fontId="0" fillId="3" borderId="6" xfId="0" applyFill="1" applyBorder="1" applyAlignment="1"/>
    <xf numFmtId="0" fontId="37" fillId="3" borderId="6" xfId="0" applyFont="1" applyFill="1" applyBorder="1" applyAlignment="1"/>
    <xf numFmtId="0" fontId="35" fillId="0" borderId="6" xfId="0" applyFont="1" applyFill="1" applyBorder="1" applyAlignment="1"/>
    <xf numFmtId="0" fontId="24" fillId="2" borderId="6" xfId="0" applyFont="1" applyFill="1" applyBorder="1" applyAlignment="1">
      <alignment horizontal="center" wrapText="1"/>
    </xf>
    <xf numFmtId="0" fontId="38" fillId="0" borderId="6" xfId="0" applyFont="1" applyFill="1" applyBorder="1" applyAlignment="1"/>
    <xf numFmtId="0" fontId="0" fillId="0" borderId="6" xfId="0" applyFill="1" applyBorder="1" applyAlignment="1"/>
    <xf numFmtId="0" fontId="0" fillId="0" borderId="6" xfId="0" applyBorder="1" applyAlignment="1"/>
    <xf numFmtId="0" fontId="37" fillId="0" borderId="6" xfId="0" applyFont="1" applyFill="1" applyBorder="1" applyAlignment="1"/>
    <xf numFmtId="0" fontId="39" fillId="5" borderId="6" xfId="0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0" fontId="37" fillId="0" borderId="6" xfId="0" applyFont="1" applyFill="1" applyBorder="1" applyAlignment="1">
      <alignment horizontal="center"/>
    </xf>
    <xf numFmtId="0" fontId="37" fillId="3" borderId="6" xfId="0" applyFont="1" applyFill="1" applyBorder="1" applyAlignment="1">
      <alignment horizontal="center"/>
    </xf>
    <xf numFmtId="0" fontId="0" fillId="0" borderId="6" xfId="0" applyBorder="1">
      <alignment vertical="center"/>
    </xf>
    <xf numFmtId="0" fontId="0" fillId="2" borderId="6" xfId="0" applyFill="1" applyBorder="1">
      <alignment vertical="center"/>
    </xf>
    <xf numFmtId="0" fontId="30" fillId="0" borderId="6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/>
    </xf>
    <xf numFmtId="0" fontId="27" fillId="2" borderId="6" xfId="0" applyFont="1" applyFill="1" applyBorder="1">
      <alignment vertical="center"/>
    </xf>
    <xf numFmtId="0" fontId="33" fillId="0" borderId="0" xfId="0" applyFont="1" applyFill="1" applyAlignment="1"/>
    <xf numFmtId="0" fontId="33" fillId="3" borderId="6" xfId="0" applyFont="1" applyFill="1" applyBorder="1" applyAlignment="1">
      <alignment horizontal="center"/>
    </xf>
    <xf numFmtId="0" fontId="40" fillId="0" borderId="0" xfId="0" applyFont="1" applyFill="1" applyAlignment="1"/>
    <xf numFmtId="0" fontId="0" fillId="3" borderId="6" xfId="0" applyFill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0" fontId="41" fillId="3" borderId="6" xfId="0" applyFont="1" applyFill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22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0" fillId="9" borderId="17" xfId="0" applyFill="1" applyBorder="1" applyAlignment="1"/>
    <xf numFmtId="0" fontId="2" fillId="9" borderId="18" xfId="0" applyFont="1" applyFill="1" applyBorder="1" applyAlignment="1">
      <alignment horizontal="center"/>
    </xf>
    <xf numFmtId="10" fontId="0" fillId="5" borderId="0" xfId="0" applyNumberFormat="1" applyFill="1">
      <alignment vertical="center"/>
    </xf>
    <xf numFmtId="9" fontId="0" fillId="5" borderId="0" xfId="0" applyNumberFormat="1" applyFill="1">
      <alignment vertical="center"/>
    </xf>
    <xf numFmtId="0" fontId="0" fillId="10" borderId="17" xfId="0" applyFill="1" applyBorder="1" applyAlignment="1"/>
    <xf numFmtId="0" fontId="2" fillId="10" borderId="18" xfId="0" applyFont="1" applyFill="1" applyBorder="1" applyAlignment="1">
      <alignment horizontal="center"/>
    </xf>
    <xf numFmtId="0" fontId="0" fillId="3" borderId="0" xfId="0" applyFill="1">
      <alignment vertical="center"/>
    </xf>
    <xf numFmtId="10" fontId="0" fillId="4" borderId="0" xfId="0" applyNumberFormat="1" applyFill="1">
      <alignment vertical="center"/>
    </xf>
    <xf numFmtId="9" fontId="2" fillId="4" borderId="0" xfId="0" applyNumberFormat="1" applyFont="1" applyFill="1">
      <alignment vertical="center"/>
    </xf>
    <xf numFmtId="10" fontId="0" fillId="3" borderId="0" xfId="0" applyNumberFormat="1" applyFill="1">
      <alignment vertical="center"/>
    </xf>
    <xf numFmtId="9" fontId="31" fillId="3" borderId="0" xfId="0" applyNumberFormat="1" applyFont="1" applyFill="1">
      <alignment vertical="center"/>
    </xf>
    <xf numFmtId="0" fontId="2" fillId="3" borderId="0" xfId="0" applyFont="1" applyFill="1">
      <alignment vertical="center"/>
    </xf>
    <xf numFmtId="0" fontId="0" fillId="0" borderId="0" xfId="0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3" fillId="0" borderId="6" xfId="0" applyFont="1" applyBorder="1" applyAlignment="1" applyProtection="1">
      <alignment horizontal="center" vertical="center"/>
      <protection locked="0"/>
    </xf>
    <xf numFmtId="0" fontId="42" fillId="11" borderId="23" xfId="0" applyFont="1" applyFill="1" applyBorder="1" applyAlignment="1">
      <alignment horizontal="center" vertical="center" wrapText="1"/>
    </xf>
    <xf numFmtId="0" fontId="43" fillId="7" borderId="6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7" xfId="0" applyFont="1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14" borderId="6" xfId="0" applyFont="1" applyFill="1" applyBorder="1" applyAlignment="1">
      <alignment horizontal="center" vertical="center"/>
    </xf>
    <xf numFmtId="0" fontId="2" fillId="15" borderId="6" xfId="0" applyFont="1" applyFill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2" fillId="16" borderId="6" xfId="0" applyFont="1" applyFill="1" applyBorder="1" applyAlignment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0" fontId="44" fillId="0" borderId="6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" fillId="0" borderId="23" xfId="0" applyFont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17" borderId="6" xfId="0" applyFont="1" applyFill="1" applyBorder="1" applyAlignment="1" applyProtection="1">
      <alignment horizontal="center" vertical="center"/>
      <protection locked="0"/>
    </xf>
    <xf numFmtId="0" fontId="16" fillId="17" borderId="6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2" fillId="18" borderId="6" xfId="0" applyFont="1" applyFill="1" applyBorder="1" applyAlignment="1">
      <alignment horizontal="center" vertical="center"/>
    </xf>
    <xf numFmtId="0" fontId="2" fillId="18" borderId="6" xfId="0" applyFont="1" applyFill="1" applyBorder="1" applyAlignment="1">
      <alignment horizontal="center" vertical="center" wrapText="1"/>
    </xf>
    <xf numFmtId="0" fontId="3" fillId="18" borderId="6" xfId="0" applyFont="1" applyFill="1" applyBorder="1" applyAlignment="1" applyProtection="1">
      <alignment horizontal="center" vertical="center"/>
      <protection locked="0"/>
    </xf>
    <xf numFmtId="0" fontId="4" fillId="18" borderId="6" xfId="0" applyFont="1" applyFill="1" applyBorder="1" applyAlignment="1">
      <alignment horizontal="center" vertical="center"/>
    </xf>
    <xf numFmtId="0" fontId="3" fillId="19" borderId="6" xfId="0" applyFont="1" applyFill="1" applyBorder="1" applyAlignment="1" applyProtection="1">
      <alignment horizontal="center" vertical="center"/>
      <protection locked="0"/>
    </xf>
    <xf numFmtId="0" fontId="16" fillId="19" borderId="6" xfId="0" applyFont="1" applyFill="1" applyBorder="1" applyAlignment="1">
      <alignment horizontal="center" vertical="center"/>
    </xf>
    <xf numFmtId="0" fontId="8" fillId="20" borderId="6" xfId="0" applyFont="1" applyFill="1" applyBorder="1" applyAlignment="1">
      <alignment horizontal="center" vertical="center" wrapText="1"/>
    </xf>
    <xf numFmtId="0" fontId="9" fillId="20" borderId="6" xfId="0" applyFont="1" applyFill="1" applyBorder="1" applyAlignment="1" applyProtection="1">
      <alignment horizontal="center" vertical="center"/>
      <protection locked="0"/>
    </xf>
    <xf numFmtId="0" fontId="10" fillId="20" borderId="6" xfId="0" applyFont="1" applyFill="1" applyBorder="1" applyAlignment="1">
      <alignment horizontal="center" vertical="center"/>
    </xf>
    <xf numFmtId="0" fontId="0" fillId="20" borderId="6" xfId="0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2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42" fillId="2" borderId="6" xfId="0" applyFont="1" applyFill="1" applyBorder="1" applyAlignment="1">
      <alignment horizontal="center" vertical="center"/>
    </xf>
    <xf numFmtId="0" fontId="0" fillId="21" borderId="6" xfId="0" applyFill="1" applyBorder="1" applyAlignment="1">
      <alignment vertical="center" wrapText="1"/>
    </xf>
    <xf numFmtId="0" fontId="2" fillId="21" borderId="6" xfId="0" applyFont="1" applyFill="1" applyBorder="1" applyAlignment="1">
      <alignment horizontal="center" vertical="center"/>
    </xf>
    <xf numFmtId="0" fontId="0" fillId="19" borderId="6" xfId="0" applyFill="1" applyBorder="1" applyAlignment="1">
      <alignment vertical="center" wrapText="1"/>
    </xf>
    <xf numFmtId="0" fontId="2" fillId="19" borderId="6" xfId="0" applyFont="1" applyFill="1" applyBorder="1" applyAlignment="1">
      <alignment horizontal="center" vertical="center"/>
    </xf>
    <xf numFmtId="0" fontId="0" fillId="19" borderId="6" xfId="0" applyFill="1" applyBorder="1" applyAlignment="1">
      <alignment horizontal="center" vertical="center"/>
    </xf>
    <xf numFmtId="0" fontId="28" fillId="5" borderId="5" xfId="0" applyFont="1" applyFill="1" applyBorder="1" applyAlignment="1">
      <alignment horizontal="center" vertical="center"/>
    </xf>
    <xf numFmtId="0" fontId="28" fillId="5" borderId="7" xfId="0" applyFont="1" applyFill="1" applyBorder="1" applyAlignment="1">
      <alignment horizontal="center" vertical="center"/>
    </xf>
    <xf numFmtId="0" fontId="2" fillId="17" borderId="7" xfId="0" applyFont="1" applyFill="1" applyBorder="1" applyAlignment="1">
      <alignment horizontal="left" vertical="center"/>
    </xf>
    <xf numFmtId="0" fontId="31" fillId="5" borderId="7" xfId="0" applyFont="1" applyFill="1" applyBorder="1" applyAlignment="1">
      <alignment horizontal="center" vertical="center"/>
    </xf>
    <xf numFmtId="0" fontId="0" fillId="20" borderId="5" xfId="0" applyFill="1" applyBorder="1" applyAlignment="1">
      <alignment horizontal="center" vertical="center"/>
    </xf>
    <xf numFmtId="0" fontId="8" fillId="20" borderId="5" xfId="0" applyFont="1" applyFill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0" fillId="20" borderId="7" xfId="0" applyFill="1" applyBorder="1" applyAlignment="1">
      <alignment horizontal="center" vertical="center"/>
    </xf>
    <xf numFmtId="0" fontId="8" fillId="20" borderId="7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21" borderId="6" xfId="0" applyFill="1" applyBorder="1" applyAlignment="1">
      <alignment horizontal="center" vertical="center"/>
    </xf>
    <xf numFmtId="0" fontId="2" fillId="21" borderId="6" xfId="0" applyFont="1" applyFill="1" applyBorder="1" applyAlignment="1">
      <alignment vertical="center"/>
    </xf>
    <xf numFmtId="0" fontId="0" fillId="21" borderId="6" xfId="0" applyFill="1" applyBorder="1" applyAlignment="1">
      <alignment vertical="center"/>
    </xf>
    <xf numFmtId="0" fontId="2" fillId="19" borderId="6" xfId="0" applyFont="1" applyFill="1" applyBorder="1" applyAlignment="1">
      <alignment vertical="center"/>
    </xf>
    <xf numFmtId="0" fontId="0" fillId="19" borderId="6" xfId="0" applyFill="1" applyBorder="1" applyAlignment="1">
      <alignment vertical="center"/>
    </xf>
    <xf numFmtId="0" fontId="2" fillId="19" borderId="6" xfId="0" applyFont="1" applyFill="1" applyBorder="1" applyAlignment="1">
      <alignment vertical="center" wrapText="1"/>
    </xf>
    <xf numFmtId="0" fontId="0" fillId="5" borderId="5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22" borderId="6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5" borderId="6" xfId="0" applyFill="1" applyBorder="1">
      <alignment vertical="center"/>
    </xf>
    <xf numFmtId="0" fontId="0" fillId="3" borderId="6" xfId="0" applyFill="1" applyBorder="1" applyAlignment="1">
      <alignment horizontal="center" vertical="center" wrapText="1"/>
    </xf>
    <xf numFmtId="0" fontId="2" fillId="20" borderId="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 applyProtection="1">
      <alignment horizontal="center" vertical="center"/>
      <protection locked="0"/>
    </xf>
    <xf numFmtId="0" fontId="2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 applyProtection="1">
      <alignment horizontal="center" vertical="center"/>
      <protection locked="0"/>
    </xf>
    <xf numFmtId="0" fontId="2" fillId="2" borderId="2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28" fillId="5" borderId="6" xfId="0" applyFont="1" applyFill="1" applyBorder="1" applyAlignment="1">
      <alignment horizontal="center" vertical="center"/>
    </xf>
    <xf numFmtId="0" fontId="0" fillId="18" borderId="6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31" fillId="5" borderId="6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12" borderId="6" xfId="0" applyFill="1" applyBorder="1" applyAlignment="1">
      <alignment horizontal="right" vertical="center"/>
    </xf>
    <xf numFmtId="0" fontId="0" fillId="23" borderId="6" xfId="0" applyFill="1" applyBorder="1" applyAlignment="1">
      <alignment horizontal="center" vertical="center"/>
    </xf>
    <xf numFmtId="0" fontId="0" fillId="23" borderId="6" xfId="0" applyFill="1" applyBorder="1" applyAlignment="1">
      <alignment horizontal="right" vertical="center"/>
    </xf>
    <xf numFmtId="0" fontId="0" fillId="2" borderId="6" xfId="0" applyFill="1" applyBorder="1" applyAlignment="1">
      <alignment horizontal="right" vertical="center"/>
    </xf>
    <xf numFmtId="0" fontId="0" fillId="13" borderId="6" xfId="0" applyFill="1" applyBorder="1" applyAlignment="1">
      <alignment horizontal="right" vertical="center"/>
    </xf>
    <xf numFmtId="0" fontId="2" fillId="0" borderId="6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9.png"/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7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7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33.png"/><Relationship Id="rId8" Type="http://schemas.openxmlformats.org/officeDocument/2006/relationships/image" Target="../media/image32.png"/><Relationship Id="rId7" Type="http://schemas.openxmlformats.org/officeDocument/2006/relationships/image" Target="../media/image31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5" Type="http://schemas.openxmlformats.org/officeDocument/2006/relationships/image" Target="../media/image49.png"/><Relationship Id="rId24" Type="http://schemas.openxmlformats.org/officeDocument/2006/relationships/image" Target="../media/image48.png"/><Relationship Id="rId23" Type="http://schemas.openxmlformats.org/officeDocument/2006/relationships/image" Target="../media/image47.png"/><Relationship Id="rId22" Type="http://schemas.openxmlformats.org/officeDocument/2006/relationships/image" Target="../media/image46.png"/><Relationship Id="rId21" Type="http://schemas.openxmlformats.org/officeDocument/2006/relationships/image" Target="../media/image45.png"/><Relationship Id="rId20" Type="http://schemas.openxmlformats.org/officeDocument/2006/relationships/image" Target="../media/image44.png"/><Relationship Id="rId2" Type="http://schemas.openxmlformats.org/officeDocument/2006/relationships/image" Target="../media/image26.png"/><Relationship Id="rId19" Type="http://schemas.openxmlformats.org/officeDocument/2006/relationships/image" Target="../media/image43.png"/><Relationship Id="rId18" Type="http://schemas.openxmlformats.org/officeDocument/2006/relationships/image" Target="../media/image42.png"/><Relationship Id="rId17" Type="http://schemas.openxmlformats.org/officeDocument/2006/relationships/image" Target="../media/image41.png"/><Relationship Id="rId16" Type="http://schemas.openxmlformats.org/officeDocument/2006/relationships/image" Target="../media/image40.png"/><Relationship Id="rId15" Type="http://schemas.openxmlformats.org/officeDocument/2006/relationships/image" Target="../media/image39.png"/><Relationship Id="rId14" Type="http://schemas.openxmlformats.org/officeDocument/2006/relationships/image" Target="../media/image38.png"/><Relationship Id="rId13" Type="http://schemas.openxmlformats.org/officeDocument/2006/relationships/image" Target="../media/image37.png"/><Relationship Id="rId12" Type="http://schemas.openxmlformats.org/officeDocument/2006/relationships/image" Target="../media/image36.png"/><Relationship Id="rId11" Type="http://schemas.openxmlformats.org/officeDocument/2006/relationships/image" Target="../media/image35.png"/><Relationship Id="rId10" Type="http://schemas.openxmlformats.org/officeDocument/2006/relationships/image" Target="../media/image34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45720</xdr:colOff>
      <xdr:row>1</xdr:row>
      <xdr:rowOff>17143</xdr:rowOff>
    </xdr:from>
    <xdr:to>
      <xdr:col>11</xdr:col>
      <xdr:colOff>364005</xdr:colOff>
      <xdr:row>3</xdr:row>
      <xdr:rowOff>158265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t="1180" b="1180"/>
        <a:stretch>
          <a:fillRect/>
        </a:stretch>
      </xdr:blipFill>
      <xdr:spPr>
        <a:xfrm>
          <a:off x="11804015" y="177165"/>
          <a:ext cx="318135" cy="335280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</xdr:colOff>
      <xdr:row>42</xdr:row>
      <xdr:rowOff>27052</xdr:rowOff>
    </xdr:from>
    <xdr:to>
      <xdr:col>11</xdr:col>
      <xdr:colOff>358140</xdr:colOff>
      <xdr:row>45</xdr:row>
      <xdr:rowOff>117641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04015" y="4672965"/>
          <a:ext cx="312420" cy="307975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</xdr:colOff>
      <xdr:row>44</xdr:row>
      <xdr:rowOff>40206</xdr:rowOff>
    </xdr:from>
    <xdr:to>
      <xdr:col>11</xdr:col>
      <xdr:colOff>358140</xdr:colOff>
      <xdr:row>48</xdr:row>
      <xdr:rowOff>108324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11635" y="4863465"/>
          <a:ext cx="304800" cy="298450"/>
        </a:xfrm>
        <a:prstGeom prst="rect">
          <a:avLst/>
        </a:prstGeom>
      </xdr:spPr>
    </xdr:pic>
    <xdr:clientData/>
  </xdr:twoCellAnchor>
  <xdr:oneCellAnchor>
    <xdr:from>
      <xdr:col>11</xdr:col>
      <xdr:colOff>45720</xdr:colOff>
      <xdr:row>38</xdr:row>
      <xdr:rowOff>27052</xdr:rowOff>
    </xdr:from>
    <xdr:ext cx="312420" cy="335193"/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04015" y="4291965"/>
          <a:ext cx="312420" cy="334645"/>
        </a:xfrm>
        <a:prstGeom prst="rect">
          <a:avLst/>
        </a:prstGeom>
      </xdr:spPr>
    </xdr:pic>
    <xdr:clientData/>
  </xdr:oneCellAnchor>
  <xdr:oneCellAnchor>
    <xdr:from>
      <xdr:col>11</xdr:col>
      <xdr:colOff>53340</xdr:colOff>
      <xdr:row>40</xdr:row>
      <xdr:rowOff>40206</xdr:rowOff>
    </xdr:from>
    <xdr:ext cx="304800" cy="339030"/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11635" y="4482465"/>
          <a:ext cx="304800" cy="338455"/>
        </a:xfrm>
        <a:prstGeom prst="rect">
          <a:avLst/>
        </a:prstGeom>
      </xdr:spPr>
    </xdr:pic>
    <xdr:clientData/>
  </xdr:oneCellAnchor>
  <xdr:twoCellAnchor editAs="oneCell">
    <xdr:from>
      <xdr:col>11</xdr:col>
      <xdr:colOff>30480</xdr:colOff>
      <xdr:row>26</xdr:row>
      <xdr:rowOff>30480</xdr:rowOff>
    </xdr:from>
    <xdr:to>
      <xdr:col>11</xdr:col>
      <xdr:colOff>363714</xdr:colOff>
      <xdr:row>29</xdr:row>
      <xdr:rowOff>133290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788775" y="3188970"/>
          <a:ext cx="332740" cy="30988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38101</xdr:colOff>
      <xdr:row>28</xdr:row>
      <xdr:rowOff>22797</xdr:rowOff>
    </xdr:from>
    <xdr:to>
      <xdr:col>11</xdr:col>
      <xdr:colOff>350521</xdr:colOff>
      <xdr:row>31</xdr:row>
      <xdr:rowOff>156287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V="1">
          <a:off x="11796395" y="3366135"/>
          <a:ext cx="312420" cy="333375"/>
        </a:xfrm>
        <a:prstGeom prst="rect">
          <a:avLst/>
        </a:prstGeom>
      </xdr:spPr>
    </xdr:pic>
    <xdr:clientData/>
  </xdr:twoCellAnchor>
  <xdr:twoCellAnchor editAs="oneCell">
    <xdr:from>
      <xdr:col>11</xdr:col>
      <xdr:colOff>60960</xdr:colOff>
      <xdr:row>30</xdr:row>
      <xdr:rowOff>44032</xdr:rowOff>
    </xdr:from>
    <xdr:to>
      <xdr:col>11</xdr:col>
      <xdr:colOff>358140</xdr:colOff>
      <xdr:row>33</xdr:row>
      <xdr:rowOff>150223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819255" y="3543300"/>
          <a:ext cx="297180" cy="327025"/>
        </a:xfrm>
        <a:prstGeom prst="rect">
          <a:avLst/>
        </a:prstGeom>
      </xdr:spPr>
    </xdr:pic>
    <xdr:clientData/>
  </xdr:twoCellAnchor>
  <xdr:twoCellAnchor editAs="oneCell">
    <xdr:from>
      <xdr:col>11</xdr:col>
      <xdr:colOff>68580</xdr:colOff>
      <xdr:row>32</xdr:row>
      <xdr:rowOff>71986</xdr:rowOff>
    </xdr:from>
    <xdr:to>
      <xdr:col>11</xdr:col>
      <xdr:colOff>365759</xdr:colOff>
      <xdr:row>35</xdr:row>
      <xdr:rowOff>76530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826875" y="3720465"/>
          <a:ext cx="296545" cy="266700"/>
        </a:xfrm>
        <a:prstGeom prst="rect">
          <a:avLst/>
        </a:prstGeom>
      </xdr:spPr>
    </xdr:pic>
    <xdr:clientData/>
  </xdr:twoCellAnchor>
  <xdr:oneCellAnchor>
    <xdr:from>
      <xdr:col>11</xdr:col>
      <xdr:colOff>53340</xdr:colOff>
      <xdr:row>34</xdr:row>
      <xdr:rowOff>40206</xdr:rowOff>
    </xdr:from>
    <xdr:ext cx="304800" cy="339030"/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11635" y="3910965"/>
          <a:ext cx="304800" cy="338455"/>
        </a:xfrm>
        <a:prstGeom prst="rect">
          <a:avLst/>
        </a:prstGeom>
      </xdr:spPr>
    </xdr:pic>
    <xdr:clientData/>
  </xdr:oneCellAnchor>
  <xdr:twoCellAnchor editAs="oneCell">
    <xdr:from>
      <xdr:col>11</xdr:col>
      <xdr:colOff>60961</xdr:colOff>
      <xdr:row>36</xdr:row>
      <xdr:rowOff>53340</xdr:rowOff>
    </xdr:from>
    <xdr:to>
      <xdr:col>11</xdr:col>
      <xdr:colOff>350209</xdr:colOff>
      <xdr:row>39</xdr:row>
      <xdr:rowOff>85600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819255" y="4101465"/>
          <a:ext cx="288925" cy="275590"/>
        </a:xfrm>
        <a:prstGeom prst="rect">
          <a:avLst/>
        </a:prstGeom>
      </xdr:spPr>
    </xdr:pic>
    <xdr:clientData/>
  </xdr:twoCellAnchor>
  <xdr:oneCellAnchor>
    <xdr:from>
      <xdr:col>11</xdr:col>
      <xdr:colOff>45720</xdr:colOff>
      <xdr:row>59</xdr:row>
      <xdr:rowOff>200226</xdr:rowOff>
    </xdr:from>
    <xdr:ext cx="304800" cy="298824"/>
    <xdr:pic>
      <xdr:nvPicPr>
        <xdr:cNvPr id="1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04015" y="6920865"/>
          <a:ext cx="304800" cy="298450"/>
        </a:xfrm>
        <a:prstGeom prst="rect">
          <a:avLst/>
        </a:prstGeom>
      </xdr:spPr>
    </xdr:pic>
    <xdr:clientData/>
  </xdr:oneCellAnchor>
  <xdr:oneCellAnchor>
    <xdr:from>
      <xdr:col>11</xdr:col>
      <xdr:colOff>45720</xdr:colOff>
      <xdr:row>60</xdr:row>
      <xdr:rowOff>194692</xdr:rowOff>
    </xdr:from>
    <xdr:ext cx="312420" cy="308141"/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04015" y="7111365"/>
          <a:ext cx="312420" cy="307975"/>
        </a:xfrm>
        <a:prstGeom prst="rect">
          <a:avLst/>
        </a:prstGeom>
      </xdr:spPr>
    </xdr:pic>
    <xdr:clientData/>
  </xdr:oneCellAnchor>
  <xdr:oneCellAnchor>
    <xdr:from>
      <xdr:col>11</xdr:col>
      <xdr:colOff>45720</xdr:colOff>
      <xdr:row>63</xdr:row>
      <xdr:rowOff>200226</xdr:rowOff>
    </xdr:from>
    <xdr:ext cx="304800" cy="298824"/>
    <xdr:pic>
      <xdr:nvPicPr>
        <xdr:cNvPr id="18" name="图片 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04015" y="7682865"/>
          <a:ext cx="304800" cy="298450"/>
        </a:xfrm>
        <a:prstGeom prst="rect">
          <a:avLst/>
        </a:prstGeom>
      </xdr:spPr>
    </xdr:pic>
    <xdr:clientData/>
  </xdr:oneCellAnchor>
  <xdr:oneCellAnchor>
    <xdr:from>
      <xdr:col>11</xdr:col>
      <xdr:colOff>45720</xdr:colOff>
      <xdr:row>64</xdr:row>
      <xdr:rowOff>194692</xdr:rowOff>
    </xdr:from>
    <xdr:ext cx="312420" cy="308141"/>
    <xdr:pic>
      <xdr:nvPicPr>
        <xdr:cNvPr id="19" name="图片 1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04015" y="7873365"/>
          <a:ext cx="312420" cy="307975"/>
        </a:xfrm>
        <a:prstGeom prst="rect">
          <a:avLst/>
        </a:prstGeom>
      </xdr:spPr>
    </xdr:pic>
    <xdr:clientData/>
  </xdr:oneCellAnchor>
  <xdr:twoCellAnchor editAs="oneCell">
    <xdr:from>
      <xdr:col>11</xdr:col>
      <xdr:colOff>38101</xdr:colOff>
      <xdr:row>62</xdr:row>
      <xdr:rowOff>224673</xdr:rowOff>
    </xdr:from>
    <xdr:to>
      <xdr:col>11</xdr:col>
      <xdr:colOff>373381</xdr:colOff>
      <xdr:row>64</xdr:row>
      <xdr:rowOff>148473</xdr:rowOff>
    </xdr:to>
    <xdr:pic>
      <xdr:nvPicPr>
        <xdr:cNvPr id="23" name="图片 2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796395" y="7492365"/>
          <a:ext cx="335280" cy="338455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53341</xdr:colOff>
      <xdr:row>65</xdr:row>
      <xdr:rowOff>226563</xdr:rowOff>
    </xdr:from>
    <xdr:to>
      <xdr:col>11</xdr:col>
      <xdr:colOff>381000</xdr:colOff>
      <xdr:row>67</xdr:row>
      <xdr:rowOff>135122</xdr:rowOff>
    </xdr:to>
    <xdr:pic>
      <xdr:nvPicPr>
        <xdr:cNvPr id="24" name="图片 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811635" y="8063865"/>
          <a:ext cx="327660" cy="325120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</xdr:colOff>
      <xdr:row>66</xdr:row>
      <xdr:rowOff>206720</xdr:rowOff>
    </xdr:from>
    <xdr:to>
      <xdr:col>11</xdr:col>
      <xdr:colOff>381000</xdr:colOff>
      <xdr:row>68</xdr:row>
      <xdr:rowOff>173218</xdr:rowOff>
    </xdr:to>
    <xdr:pic>
      <xdr:nvPicPr>
        <xdr:cNvPr id="25" name="图片 2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788775" y="8254365"/>
          <a:ext cx="350520" cy="349885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</xdr:colOff>
      <xdr:row>46</xdr:row>
      <xdr:rowOff>63066</xdr:rowOff>
    </xdr:from>
    <xdr:to>
      <xdr:col>11</xdr:col>
      <xdr:colOff>350520</xdr:colOff>
      <xdr:row>50</xdr:row>
      <xdr:rowOff>108324</xdr:rowOff>
    </xdr:to>
    <xdr:pic>
      <xdr:nvPicPr>
        <xdr:cNvPr id="26" name="图片 2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04015" y="5053965"/>
          <a:ext cx="304800" cy="298450"/>
        </a:xfrm>
        <a:prstGeom prst="rect">
          <a:avLst/>
        </a:prstGeom>
      </xdr:spPr>
    </xdr:pic>
    <xdr:clientData/>
  </xdr:twoCellAnchor>
  <xdr:oneCellAnchor>
    <xdr:from>
      <xdr:col>11</xdr:col>
      <xdr:colOff>38100</xdr:colOff>
      <xdr:row>49</xdr:row>
      <xdr:rowOff>148972</xdr:rowOff>
    </xdr:from>
    <xdr:ext cx="312420" cy="457113"/>
    <xdr:pic>
      <xdr:nvPicPr>
        <xdr:cNvPr id="27" name="图片 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96395" y="5244465"/>
          <a:ext cx="312420" cy="456565"/>
        </a:xfrm>
        <a:prstGeom prst="rect">
          <a:avLst/>
        </a:prstGeom>
      </xdr:spPr>
    </xdr:pic>
    <xdr:clientData/>
  </xdr:oneCellAnchor>
  <xdr:twoCellAnchor editAs="oneCell">
    <xdr:from>
      <xdr:col>11</xdr:col>
      <xdr:colOff>22860</xdr:colOff>
      <xdr:row>47</xdr:row>
      <xdr:rowOff>152400</xdr:rowOff>
    </xdr:from>
    <xdr:to>
      <xdr:col>11</xdr:col>
      <xdr:colOff>373380</xdr:colOff>
      <xdr:row>50</xdr:row>
      <xdr:rowOff>138807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781155" y="5053965"/>
          <a:ext cx="350520" cy="32893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53</xdr:row>
      <xdr:rowOff>177366</xdr:rowOff>
    </xdr:from>
    <xdr:to>
      <xdr:col>11</xdr:col>
      <xdr:colOff>342900</xdr:colOff>
      <xdr:row>55</xdr:row>
      <xdr:rowOff>110430</xdr:rowOff>
    </xdr:to>
    <xdr:pic>
      <xdr:nvPicPr>
        <xdr:cNvPr id="30" name="图片 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96395" y="5777865"/>
          <a:ext cx="304800" cy="30035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51</xdr:row>
      <xdr:rowOff>177366</xdr:rowOff>
    </xdr:from>
    <xdr:to>
      <xdr:col>11</xdr:col>
      <xdr:colOff>342900</xdr:colOff>
      <xdr:row>53</xdr:row>
      <xdr:rowOff>108324</xdr:rowOff>
    </xdr:to>
    <xdr:pic>
      <xdr:nvPicPr>
        <xdr:cNvPr id="31" name="图片 3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96395" y="5434965"/>
          <a:ext cx="304800" cy="298450"/>
        </a:xfrm>
        <a:prstGeom prst="rect">
          <a:avLst/>
        </a:prstGeom>
      </xdr:spPr>
    </xdr:pic>
    <xdr:clientData/>
  </xdr:twoCellAnchor>
  <xdr:oneCellAnchor>
    <xdr:from>
      <xdr:col>11</xdr:col>
      <xdr:colOff>53340</xdr:colOff>
      <xdr:row>3</xdr:row>
      <xdr:rowOff>40206</xdr:rowOff>
    </xdr:from>
    <xdr:ext cx="304800" cy="298824"/>
    <xdr:pic>
      <xdr:nvPicPr>
        <xdr:cNvPr id="28" name="图片 2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11635" y="394335"/>
          <a:ext cx="304800" cy="298450"/>
        </a:xfrm>
        <a:prstGeom prst="rect">
          <a:avLst/>
        </a:prstGeom>
      </xdr:spPr>
    </xdr:pic>
    <xdr:clientData/>
  </xdr:oneCellAnchor>
  <xdr:twoCellAnchor editAs="oneCell">
    <xdr:from>
      <xdr:col>11</xdr:col>
      <xdr:colOff>60961</xdr:colOff>
      <xdr:row>5</xdr:row>
      <xdr:rowOff>53763</xdr:rowOff>
    </xdr:from>
    <xdr:to>
      <xdr:col>11</xdr:col>
      <xdr:colOff>365760</xdr:colOff>
      <xdr:row>6</xdr:row>
      <xdr:rowOff>167445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819255" y="762000"/>
          <a:ext cx="304800" cy="290830"/>
        </a:xfrm>
        <a:prstGeom prst="rect">
          <a:avLst/>
        </a:prstGeom>
      </xdr:spPr>
    </xdr:pic>
    <xdr:clientData/>
  </xdr:twoCellAnchor>
  <xdr:oneCellAnchor>
    <xdr:from>
      <xdr:col>11</xdr:col>
      <xdr:colOff>53340</xdr:colOff>
      <xdr:row>7</xdr:row>
      <xdr:rowOff>40206</xdr:rowOff>
    </xdr:from>
    <xdr:ext cx="304800" cy="298824"/>
    <xdr:pic>
      <xdr:nvPicPr>
        <xdr:cNvPr id="29" name="图片 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11635" y="1102995"/>
          <a:ext cx="304800" cy="298450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67</xdr:row>
      <xdr:rowOff>148972</xdr:rowOff>
    </xdr:from>
    <xdr:ext cx="312420" cy="308141"/>
    <xdr:pic>
      <xdr:nvPicPr>
        <xdr:cNvPr id="32" name="图片 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96395" y="8402955"/>
          <a:ext cx="312420" cy="307975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69</xdr:row>
      <xdr:rowOff>148972</xdr:rowOff>
    </xdr:from>
    <xdr:ext cx="312420" cy="308141"/>
    <xdr:pic>
      <xdr:nvPicPr>
        <xdr:cNvPr id="33" name="图片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96395" y="8757285"/>
          <a:ext cx="312420" cy="307975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71</xdr:row>
      <xdr:rowOff>148972</xdr:rowOff>
    </xdr:from>
    <xdr:ext cx="312420" cy="308141"/>
    <xdr:pic>
      <xdr:nvPicPr>
        <xdr:cNvPr id="34" name="图片 3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96395" y="9111615"/>
          <a:ext cx="312420" cy="307975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73</xdr:row>
      <xdr:rowOff>57532</xdr:rowOff>
    </xdr:from>
    <xdr:ext cx="312420" cy="308141"/>
    <xdr:pic>
      <xdr:nvPicPr>
        <xdr:cNvPr id="36" name="图片 3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96395" y="9374505"/>
          <a:ext cx="312420" cy="307975"/>
        </a:xfrm>
        <a:prstGeom prst="rect">
          <a:avLst/>
        </a:prstGeom>
      </xdr:spPr>
    </xdr:pic>
    <xdr:clientData/>
  </xdr:oneCellAnchor>
  <xdr:twoCellAnchor editAs="oneCell">
    <xdr:from>
      <xdr:col>11</xdr:col>
      <xdr:colOff>17929</xdr:colOff>
      <xdr:row>61</xdr:row>
      <xdr:rowOff>248937</xdr:rowOff>
    </xdr:from>
    <xdr:to>
      <xdr:col>11</xdr:col>
      <xdr:colOff>376517</xdr:colOff>
      <xdr:row>63</xdr:row>
      <xdr:rowOff>137162</xdr:rowOff>
    </xdr:to>
    <xdr:pic>
      <xdr:nvPicPr>
        <xdr:cNvPr id="4" name="图片 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776075" y="7301865"/>
          <a:ext cx="358140" cy="327660"/>
        </a:xfrm>
        <a:prstGeom prst="rect">
          <a:avLst/>
        </a:prstGeom>
      </xdr:spPr>
    </xdr:pic>
    <xdr:clientData/>
  </xdr:twoCellAnchor>
  <xdr:oneCellAnchor>
    <xdr:from>
      <xdr:col>11</xdr:col>
      <xdr:colOff>45720</xdr:colOff>
      <xdr:row>74</xdr:row>
      <xdr:rowOff>200226</xdr:rowOff>
    </xdr:from>
    <xdr:ext cx="304800" cy="298824"/>
    <xdr:pic>
      <xdr:nvPicPr>
        <xdr:cNvPr id="35" name="图片 3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04015" y="9671685"/>
          <a:ext cx="304800" cy="298450"/>
        </a:xfrm>
        <a:prstGeom prst="rect">
          <a:avLst/>
        </a:prstGeom>
      </xdr:spPr>
    </xdr:pic>
    <xdr:clientData/>
  </xdr:oneCellAnchor>
  <xdr:oneCellAnchor>
    <xdr:from>
      <xdr:col>11</xdr:col>
      <xdr:colOff>45720</xdr:colOff>
      <xdr:row>75</xdr:row>
      <xdr:rowOff>194692</xdr:rowOff>
    </xdr:from>
    <xdr:ext cx="312420" cy="308141"/>
    <xdr:pic>
      <xdr:nvPicPr>
        <xdr:cNvPr id="37" name="图片 3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04015" y="9848850"/>
          <a:ext cx="312420" cy="307975"/>
        </a:xfrm>
        <a:prstGeom prst="rect">
          <a:avLst/>
        </a:prstGeom>
      </xdr:spPr>
    </xdr:pic>
    <xdr:clientData/>
  </xdr:oneCellAnchor>
  <xdr:oneCellAnchor>
    <xdr:from>
      <xdr:col>11</xdr:col>
      <xdr:colOff>39445</xdr:colOff>
      <xdr:row>76</xdr:row>
      <xdr:rowOff>178505</xdr:rowOff>
    </xdr:from>
    <xdr:ext cx="335280" cy="335280"/>
    <xdr:pic>
      <xdr:nvPicPr>
        <xdr:cNvPr id="38" name="图片 3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797665" y="10026015"/>
          <a:ext cx="335280" cy="335280"/>
        </a:xfrm>
        <a:prstGeom prst="rect">
          <a:avLst/>
        </a:prstGeom>
      </xdr:spPr>
    </xdr:pic>
    <xdr:clientData/>
  </xdr:oneCellAnchor>
  <xdr:oneCellAnchor>
    <xdr:from>
      <xdr:col>11</xdr:col>
      <xdr:colOff>25549</xdr:colOff>
      <xdr:row>77</xdr:row>
      <xdr:rowOff>170944</xdr:rowOff>
    </xdr:from>
    <xdr:ext cx="358588" cy="330185"/>
    <xdr:pic>
      <xdr:nvPicPr>
        <xdr:cNvPr id="39" name="图片 3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783695" y="10196830"/>
          <a:ext cx="358140" cy="330200"/>
        </a:xfrm>
        <a:prstGeom prst="rect">
          <a:avLst/>
        </a:prstGeom>
      </xdr:spPr>
    </xdr:pic>
    <xdr:clientData/>
  </xdr:oneCellAnchor>
  <xdr:oneCellAnchor>
    <xdr:from>
      <xdr:col>11</xdr:col>
      <xdr:colOff>45720</xdr:colOff>
      <xdr:row>78</xdr:row>
      <xdr:rowOff>200226</xdr:rowOff>
    </xdr:from>
    <xdr:ext cx="304800" cy="298824"/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04015" y="10380345"/>
          <a:ext cx="304800" cy="298450"/>
        </a:xfrm>
        <a:prstGeom prst="rect">
          <a:avLst/>
        </a:prstGeom>
      </xdr:spPr>
    </xdr:pic>
    <xdr:clientData/>
  </xdr:oneCellAnchor>
  <xdr:oneCellAnchor>
    <xdr:from>
      <xdr:col>11</xdr:col>
      <xdr:colOff>45720</xdr:colOff>
      <xdr:row>79</xdr:row>
      <xdr:rowOff>194692</xdr:rowOff>
    </xdr:from>
    <xdr:ext cx="312420" cy="308141"/>
    <xdr:pic>
      <xdr:nvPicPr>
        <xdr:cNvPr id="41" name="图片 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04015" y="10557510"/>
          <a:ext cx="312420" cy="307975"/>
        </a:xfrm>
        <a:prstGeom prst="rect">
          <a:avLst/>
        </a:prstGeom>
      </xdr:spPr>
    </xdr:pic>
    <xdr:clientData/>
  </xdr:oneCellAnchor>
  <xdr:oneCellAnchor>
    <xdr:from>
      <xdr:col>11</xdr:col>
      <xdr:colOff>39445</xdr:colOff>
      <xdr:row>81</xdr:row>
      <xdr:rowOff>170885</xdr:rowOff>
    </xdr:from>
    <xdr:ext cx="335280" cy="335280"/>
    <xdr:pic>
      <xdr:nvPicPr>
        <xdr:cNvPr id="42" name="图片 4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797665" y="10905490"/>
          <a:ext cx="335280" cy="335280"/>
        </a:xfrm>
        <a:prstGeom prst="rect">
          <a:avLst/>
        </a:prstGeom>
      </xdr:spPr>
    </xdr:pic>
    <xdr:clientData/>
  </xdr:oneCellAnchor>
  <xdr:oneCellAnchor>
    <xdr:from>
      <xdr:col>11</xdr:col>
      <xdr:colOff>17929</xdr:colOff>
      <xdr:row>80</xdr:row>
      <xdr:rowOff>186184</xdr:rowOff>
    </xdr:from>
    <xdr:ext cx="358588" cy="330185"/>
    <xdr:pic>
      <xdr:nvPicPr>
        <xdr:cNvPr id="43" name="图片 4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776075" y="10734675"/>
          <a:ext cx="358140" cy="329565"/>
        </a:xfrm>
        <a:prstGeom prst="rect">
          <a:avLst/>
        </a:prstGeom>
      </xdr:spPr>
    </xdr:pic>
    <xdr:clientData/>
  </xdr:oneCellAnchor>
  <xdr:twoCellAnchor editAs="oneCell">
    <xdr:from>
      <xdr:col>11</xdr:col>
      <xdr:colOff>15241</xdr:colOff>
      <xdr:row>82</xdr:row>
      <xdr:rowOff>180843</xdr:rowOff>
    </xdr:from>
    <xdr:to>
      <xdr:col>11</xdr:col>
      <xdr:colOff>342900</xdr:colOff>
      <xdr:row>84</xdr:row>
      <xdr:rowOff>150362</xdr:rowOff>
    </xdr:to>
    <xdr:pic>
      <xdr:nvPicPr>
        <xdr:cNvPr id="44" name="图片 4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773535" y="11089005"/>
          <a:ext cx="327660" cy="327025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</xdr:colOff>
      <xdr:row>56</xdr:row>
      <xdr:rowOff>22860</xdr:rowOff>
    </xdr:from>
    <xdr:to>
      <xdr:col>11</xdr:col>
      <xdr:colOff>350520</xdr:colOff>
      <xdr:row>57</xdr:row>
      <xdr:rowOff>121920</xdr:rowOff>
    </xdr:to>
    <xdr:pic>
      <xdr:nvPicPr>
        <xdr:cNvPr id="45" name="图片 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04015" y="6181725"/>
          <a:ext cx="304800" cy="289560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88</xdr:row>
      <xdr:rowOff>0</xdr:rowOff>
    </xdr:from>
    <xdr:ext cx="182880" cy="179294"/>
    <xdr:pic>
      <xdr:nvPicPr>
        <xdr:cNvPr id="47" name="图片 4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58295" y="11974830"/>
          <a:ext cx="182880" cy="17907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89</xdr:row>
      <xdr:rowOff>0</xdr:rowOff>
    </xdr:from>
    <xdr:ext cx="182880" cy="179294"/>
    <xdr:pic>
      <xdr:nvPicPr>
        <xdr:cNvPr id="48" name="图片 4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58295" y="12151995"/>
          <a:ext cx="182880" cy="17907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89</xdr:row>
      <xdr:rowOff>0</xdr:rowOff>
    </xdr:from>
    <xdr:ext cx="182880" cy="179294"/>
    <xdr:pic>
      <xdr:nvPicPr>
        <xdr:cNvPr id="49" name="图片 4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58295" y="12151995"/>
          <a:ext cx="182880" cy="17907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90</xdr:row>
      <xdr:rowOff>22860</xdr:rowOff>
    </xdr:from>
    <xdr:ext cx="312420" cy="303061"/>
    <xdr:pic>
      <xdr:nvPicPr>
        <xdr:cNvPr id="51" name="图片 5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58295" y="12352655"/>
          <a:ext cx="312420" cy="30289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92</xdr:row>
      <xdr:rowOff>0</xdr:rowOff>
    </xdr:from>
    <xdr:ext cx="182880" cy="179294"/>
    <xdr:pic>
      <xdr:nvPicPr>
        <xdr:cNvPr id="54" name="图片 5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58295" y="12685395"/>
          <a:ext cx="182880" cy="179070"/>
        </a:xfrm>
        <a:prstGeom prst="rect">
          <a:avLst/>
        </a:prstGeom>
      </xdr:spPr>
    </xdr:pic>
    <xdr:clientData/>
  </xdr:oneCellAnchor>
  <xdr:oneCellAnchor>
    <xdr:from>
      <xdr:col>11</xdr:col>
      <xdr:colOff>243840</xdr:colOff>
      <xdr:row>94</xdr:row>
      <xdr:rowOff>30480</xdr:rowOff>
    </xdr:from>
    <xdr:ext cx="182880" cy="174214"/>
    <xdr:pic>
      <xdr:nvPicPr>
        <xdr:cNvPr id="50" name="图片 4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02135" y="13071475"/>
          <a:ext cx="182880" cy="173990"/>
        </a:xfrm>
        <a:prstGeom prst="rect">
          <a:avLst/>
        </a:prstGeom>
      </xdr:spPr>
    </xdr:pic>
    <xdr:clientData/>
  </xdr:oneCellAnchor>
  <xdr:oneCellAnchor>
    <xdr:from>
      <xdr:col>11</xdr:col>
      <xdr:colOff>243840</xdr:colOff>
      <xdr:row>95</xdr:row>
      <xdr:rowOff>30480</xdr:rowOff>
    </xdr:from>
    <xdr:ext cx="182880" cy="176119"/>
    <xdr:pic>
      <xdr:nvPicPr>
        <xdr:cNvPr id="52" name="图片 5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02135" y="13249275"/>
          <a:ext cx="182880" cy="1758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38481</xdr:colOff>
      <xdr:row>7</xdr:row>
      <xdr:rowOff>40713</xdr:rowOff>
    </xdr:from>
    <xdr:to>
      <xdr:col>9</xdr:col>
      <xdr:colOff>362481</xdr:colOff>
      <xdr:row>8</xdr:row>
      <xdr:rowOff>181833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5000" r="5000"/>
        <a:stretch>
          <a:fillRect/>
        </a:stretch>
      </xdr:blipFill>
      <xdr:spPr>
        <a:xfrm>
          <a:off x="10687050" y="1285240"/>
          <a:ext cx="323850" cy="318770"/>
        </a:xfrm>
        <a:prstGeom prst="rect">
          <a:avLst/>
        </a:prstGeom>
      </xdr:spPr>
    </xdr:pic>
    <xdr:clientData/>
  </xdr:twoCellAnchor>
  <xdr:twoCellAnchor editAs="oneCell">
    <xdr:from>
      <xdr:col>9</xdr:col>
      <xdr:colOff>42234</xdr:colOff>
      <xdr:row>9</xdr:row>
      <xdr:rowOff>22014</xdr:rowOff>
    </xdr:from>
    <xdr:to>
      <xdr:col>9</xdr:col>
      <xdr:colOff>366234</xdr:colOff>
      <xdr:row>10</xdr:row>
      <xdr:rowOff>163134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l="4495" r="4495"/>
        <a:stretch>
          <a:fillRect/>
        </a:stretch>
      </xdr:blipFill>
      <xdr:spPr>
        <a:xfrm>
          <a:off x="10690860" y="1657350"/>
          <a:ext cx="323850" cy="31877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</xdr:row>
      <xdr:rowOff>26062</xdr:rowOff>
    </xdr:from>
    <xdr:to>
      <xdr:col>9</xdr:col>
      <xdr:colOff>366862</xdr:colOff>
      <xdr:row>2</xdr:row>
      <xdr:rowOff>167182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203835"/>
          <a:ext cx="323850" cy="31877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3</xdr:row>
      <xdr:rowOff>26062</xdr:rowOff>
    </xdr:from>
    <xdr:to>
      <xdr:col>9</xdr:col>
      <xdr:colOff>366862</xdr:colOff>
      <xdr:row>4</xdr:row>
      <xdr:rowOff>167182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559435"/>
          <a:ext cx="323850" cy="31877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5</xdr:row>
      <xdr:rowOff>26062</xdr:rowOff>
    </xdr:from>
    <xdr:to>
      <xdr:col>9</xdr:col>
      <xdr:colOff>366862</xdr:colOff>
      <xdr:row>6</xdr:row>
      <xdr:rowOff>167182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915035"/>
          <a:ext cx="323850" cy="318770"/>
        </a:xfrm>
        <a:prstGeom prst="rect">
          <a:avLst/>
        </a:prstGeom>
      </xdr:spPr>
    </xdr:pic>
    <xdr:clientData/>
  </xdr:twoCellAnchor>
  <xdr:twoCellAnchor editAs="oneCell">
    <xdr:from>
      <xdr:col>9</xdr:col>
      <xdr:colOff>38225</xdr:colOff>
      <xdr:row>11</xdr:row>
      <xdr:rowOff>30039</xdr:rowOff>
    </xdr:from>
    <xdr:to>
      <xdr:col>9</xdr:col>
      <xdr:colOff>362225</xdr:colOff>
      <xdr:row>11</xdr:row>
      <xdr:rowOff>159027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87050" y="2021205"/>
          <a:ext cx="323850" cy="128905"/>
        </a:xfrm>
        <a:prstGeom prst="rect">
          <a:avLst/>
        </a:prstGeom>
      </xdr:spPr>
    </xdr:pic>
    <xdr:clientData/>
  </xdr:twoCellAnchor>
  <xdr:oneCellAnchor>
    <xdr:from>
      <xdr:col>9</xdr:col>
      <xdr:colOff>42862</xdr:colOff>
      <xdr:row>12</xdr:row>
      <xdr:rowOff>26062</xdr:rowOff>
    </xdr:from>
    <xdr:ext cx="324000" cy="321571"/>
    <xdr:pic>
      <xdr:nvPicPr>
        <xdr:cNvPr id="11" name="图片 10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2195195"/>
          <a:ext cx="323850" cy="321310"/>
        </a:xfrm>
        <a:prstGeom prst="rect">
          <a:avLst/>
        </a:prstGeom>
      </xdr:spPr>
    </xdr:pic>
    <xdr:clientData/>
  </xdr:oneCellAnchor>
  <xdr:twoCellAnchor>
    <xdr:from>
      <xdr:col>9</xdr:col>
      <xdr:colOff>38481</xdr:colOff>
      <xdr:row>14</xdr:row>
      <xdr:rowOff>34087</xdr:rowOff>
    </xdr:from>
    <xdr:to>
      <xdr:col>9</xdr:col>
      <xdr:colOff>362481</xdr:colOff>
      <xdr:row>15</xdr:row>
      <xdr:rowOff>175207</xdr:rowOff>
    </xdr:to>
    <xdr:pic>
      <xdr:nvPicPr>
        <xdr:cNvPr id="12" name="图片 11"/>
        <xdr:cNvPicPr>
          <a:picLocks noChangeAspect="1"/>
        </xdr:cNvPicPr>
      </xdr:nvPicPr>
      <xdr:blipFill>
        <a:blip r:embed="rId1"/>
        <a:srcRect l="5000" r="5000"/>
        <a:stretch>
          <a:fillRect/>
        </a:stretch>
      </xdr:blipFill>
      <xdr:spPr>
        <a:xfrm>
          <a:off x="10687050" y="2558415"/>
          <a:ext cx="323850" cy="318770"/>
        </a:xfrm>
        <a:prstGeom prst="rect">
          <a:avLst/>
        </a:prstGeom>
      </xdr:spPr>
    </xdr:pic>
    <xdr:clientData/>
  </xdr:twoCellAnchor>
  <xdr:oneCellAnchor>
    <xdr:from>
      <xdr:col>9</xdr:col>
      <xdr:colOff>42862</xdr:colOff>
      <xdr:row>16</xdr:row>
      <xdr:rowOff>26062</xdr:rowOff>
    </xdr:from>
    <xdr:ext cx="324000" cy="321571"/>
    <xdr:pic>
      <xdr:nvPicPr>
        <xdr:cNvPr id="13" name="图片 12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2906395"/>
          <a:ext cx="323850" cy="321310"/>
        </a:xfrm>
        <a:prstGeom prst="rect">
          <a:avLst/>
        </a:prstGeom>
      </xdr:spPr>
    </xdr:pic>
    <xdr:clientData/>
  </xdr:oneCellAnchor>
  <xdr:oneCellAnchor>
    <xdr:from>
      <xdr:col>9</xdr:col>
      <xdr:colOff>42862</xdr:colOff>
      <xdr:row>18</xdr:row>
      <xdr:rowOff>26062</xdr:rowOff>
    </xdr:from>
    <xdr:ext cx="324000" cy="321571"/>
    <xdr:pic>
      <xdr:nvPicPr>
        <xdr:cNvPr id="14" name="图片 13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3261995"/>
          <a:ext cx="323850" cy="321310"/>
        </a:xfrm>
        <a:prstGeom prst="rect">
          <a:avLst/>
        </a:prstGeom>
      </xdr:spPr>
    </xdr:pic>
    <xdr:clientData/>
  </xdr:oneCellAnchor>
  <xdr:oneCellAnchor>
    <xdr:from>
      <xdr:col>9</xdr:col>
      <xdr:colOff>42862</xdr:colOff>
      <xdr:row>20</xdr:row>
      <xdr:rowOff>26062</xdr:rowOff>
    </xdr:from>
    <xdr:ext cx="324000" cy="321571"/>
    <xdr:pic>
      <xdr:nvPicPr>
        <xdr:cNvPr id="15" name="图片 14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3617595"/>
          <a:ext cx="323850" cy="321310"/>
        </a:xfrm>
        <a:prstGeom prst="rect">
          <a:avLst/>
        </a:prstGeom>
      </xdr:spPr>
    </xdr:pic>
    <xdr:clientData/>
  </xdr:oneCellAnchor>
  <xdr:twoCellAnchor>
    <xdr:from>
      <xdr:col>9</xdr:col>
      <xdr:colOff>38481</xdr:colOff>
      <xdr:row>22</xdr:row>
      <xdr:rowOff>34087</xdr:rowOff>
    </xdr:from>
    <xdr:to>
      <xdr:col>9</xdr:col>
      <xdr:colOff>362481</xdr:colOff>
      <xdr:row>23</xdr:row>
      <xdr:rowOff>175207</xdr:rowOff>
    </xdr:to>
    <xdr:pic>
      <xdr:nvPicPr>
        <xdr:cNvPr id="16" name="图片 15"/>
        <xdr:cNvPicPr>
          <a:picLocks noChangeAspect="1"/>
        </xdr:cNvPicPr>
      </xdr:nvPicPr>
      <xdr:blipFill>
        <a:blip r:embed="rId1"/>
        <a:srcRect l="5000" r="5000"/>
        <a:stretch>
          <a:fillRect/>
        </a:stretch>
      </xdr:blipFill>
      <xdr:spPr>
        <a:xfrm>
          <a:off x="10687050" y="3980815"/>
          <a:ext cx="323850" cy="318770"/>
        </a:xfrm>
        <a:prstGeom prst="rect">
          <a:avLst/>
        </a:prstGeom>
      </xdr:spPr>
    </xdr:pic>
    <xdr:clientData/>
  </xdr:twoCellAnchor>
  <xdr:oneCellAnchor>
    <xdr:from>
      <xdr:col>9</xdr:col>
      <xdr:colOff>42234</xdr:colOff>
      <xdr:row>24</xdr:row>
      <xdr:rowOff>22014</xdr:rowOff>
    </xdr:from>
    <xdr:ext cx="324000" cy="321571"/>
    <xdr:pic>
      <xdr:nvPicPr>
        <xdr:cNvPr id="17" name="图片 16"/>
        <xdr:cNvPicPr>
          <a:picLocks noChangeAspect="1"/>
        </xdr:cNvPicPr>
      </xdr:nvPicPr>
      <xdr:blipFill>
        <a:blip r:embed="rId2"/>
        <a:srcRect l="4495" r="4495"/>
        <a:stretch>
          <a:fillRect/>
        </a:stretch>
      </xdr:blipFill>
      <xdr:spPr>
        <a:xfrm>
          <a:off x="10690860" y="4324350"/>
          <a:ext cx="323850" cy="321945"/>
        </a:xfrm>
        <a:prstGeom prst="rect">
          <a:avLst/>
        </a:prstGeom>
      </xdr:spPr>
    </xdr:pic>
    <xdr:clientData/>
  </xdr:oneCellAnchor>
  <xdr:twoCellAnchor>
    <xdr:from>
      <xdr:col>9</xdr:col>
      <xdr:colOff>38481</xdr:colOff>
      <xdr:row>26</xdr:row>
      <xdr:rowOff>34087</xdr:rowOff>
    </xdr:from>
    <xdr:to>
      <xdr:col>9</xdr:col>
      <xdr:colOff>362481</xdr:colOff>
      <xdr:row>27</xdr:row>
      <xdr:rowOff>175207</xdr:rowOff>
    </xdr:to>
    <xdr:pic>
      <xdr:nvPicPr>
        <xdr:cNvPr id="18" name="图片 17"/>
        <xdr:cNvPicPr>
          <a:picLocks noChangeAspect="1"/>
        </xdr:cNvPicPr>
      </xdr:nvPicPr>
      <xdr:blipFill>
        <a:blip r:embed="rId1"/>
        <a:srcRect l="5000" r="5000"/>
        <a:stretch>
          <a:fillRect/>
        </a:stretch>
      </xdr:blipFill>
      <xdr:spPr>
        <a:xfrm>
          <a:off x="10687050" y="4692015"/>
          <a:ext cx="323850" cy="318770"/>
        </a:xfrm>
        <a:prstGeom prst="rect">
          <a:avLst/>
        </a:prstGeom>
      </xdr:spPr>
    </xdr:pic>
    <xdr:clientData/>
  </xdr:twoCellAnchor>
  <xdr:oneCellAnchor>
    <xdr:from>
      <xdr:col>9</xdr:col>
      <xdr:colOff>42862</xdr:colOff>
      <xdr:row>28</xdr:row>
      <xdr:rowOff>26062</xdr:rowOff>
    </xdr:from>
    <xdr:ext cx="324000" cy="321571"/>
    <xdr:pic>
      <xdr:nvPicPr>
        <xdr:cNvPr id="19" name="图片 18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91495" y="5039995"/>
          <a:ext cx="323850" cy="321310"/>
        </a:xfrm>
        <a:prstGeom prst="rect">
          <a:avLst/>
        </a:prstGeom>
      </xdr:spPr>
    </xdr:pic>
    <xdr:clientData/>
  </xdr:oneCellAnchor>
  <xdr:twoCellAnchor editAs="oneCell">
    <xdr:from>
      <xdr:col>9</xdr:col>
      <xdr:colOff>31475</xdr:colOff>
      <xdr:row>30</xdr:row>
      <xdr:rowOff>158413</xdr:rowOff>
    </xdr:from>
    <xdr:to>
      <xdr:col>9</xdr:col>
      <xdr:colOff>366755</xdr:colOff>
      <xdr:row>31</xdr:row>
      <xdr:rowOff>181273</xdr:rowOff>
    </xdr:to>
    <xdr:pic>
      <xdr:nvPicPr>
        <xdr:cNvPr id="20" name="图片 1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680065" y="5527675"/>
          <a:ext cx="335280" cy="340995"/>
        </a:xfrm>
        <a:prstGeom prst="rect">
          <a:avLst/>
        </a:prstGeom>
      </xdr:spPr>
    </xdr:pic>
    <xdr:clientData/>
  </xdr:twoCellAnchor>
  <xdr:oneCellAnchor>
    <xdr:from>
      <xdr:col>9</xdr:col>
      <xdr:colOff>36236</xdr:colOff>
      <xdr:row>32</xdr:row>
      <xdr:rowOff>45939</xdr:rowOff>
    </xdr:from>
    <xdr:ext cx="324000" cy="326651"/>
    <xdr:pic>
      <xdr:nvPicPr>
        <xdr:cNvPr id="23" name="图片 22"/>
        <xdr:cNvPicPr>
          <a:picLocks noChangeAspect="1"/>
        </xdr:cNvPicPr>
      </xdr:nvPicPr>
      <xdr:blipFill>
        <a:blip r:embed="rId3"/>
        <a:srcRect l="1137" r="1137"/>
        <a:stretch>
          <a:fillRect/>
        </a:stretch>
      </xdr:blipFill>
      <xdr:spPr>
        <a:xfrm>
          <a:off x="10685145" y="6051550"/>
          <a:ext cx="323850" cy="32639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38100</xdr:colOff>
      <xdr:row>1</xdr:row>
      <xdr:rowOff>22860</xdr:rowOff>
    </xdr:from>
    <xdr:to>
      <xdr:col>10</xdr:col>
      <xdr:colOff>362100</xdr:colOff>
      <xdr:row>2</xdr:row>
      <xdr:rowOff>163980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0360" y="20066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5</xdr:row>
      <xdr:rowOff>22860</xdr:rowOff>
    </xdr:from>
    <xdr:to>
      <xdr:col>10</xdr:col>
      <xdr:colOff>362100</xdr:colOff>
      <xdr:row>6</xdr:row>
      <xdr:rowOff>163980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0360" y="91186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7</xdr:row>
      <xdr:rowOff>22860</xdr:rowOff>
    </xdr:from>
    <xdr:to>
      <xdr:col>10</xdr:col>
      <xdr:colOff>362100</xdr:colOff>
      <xdr:row>8</xdr:row>
      <xdr:rowOff>163980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0360" y="126746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28</xdr:row>
      <xdr:rowOff>22860</xdr:rowOff>
    </xdr:from>
    <xdr:to>
      <xdr:col>10</xdr:col>
      <xdr:colOff>362100</xdr:colOff>
      <xdr:row>28</xdr:row>
      <xdr:rowOff>346860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0360" y="5189220"/>
          <a:ext cx="323850" cy="32385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29</xdr:row>
      <xdr:rowOff>15240</xdr:rowOff>
    </xdr:from>
    <xdr:to>
      <xdr:col>10</xdr:col>
      <xdr:colOff>362100</xdr:colOff>
      <xdr:row>29</xdr:row>
      <xdr:rowOff>339240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0360" y="5547360"/>
          <a:ext cx="323850" cy="32385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27</xdr:row>
      <xdr:rowOff>22860</xdr:rowOff>
    </xdr:from>
    <xdr:to>
      <xdr:col>10</xdr:col>
      <xdr:colOff>362100</xdr:colOff>
      <xdr:row>27</xdr:row>
      <xdr:rowOff>346860</xdr:rowOff>
    </xdr:to>
    <xdr:pic>
      <xdr:nvPicPr>
        <xdr:cNvPr id="12" name="图片 11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0360" y="4823460"/>
          <a:ext cx="323850" cy="323850"/>
        </a:xfrm>
        <a:prstGeom prst="rect">
          <a:avLst/>
        </a:prstGeom>
      </xdr:spPr>
    </xdr:pic>
    <xdr:clientData/>
  </xdr:twoCellAnchor>
  <xdr:twoCellAnchor>
    <xdr:from>
      <xdr:col>10</xdr:col>
      <xdr:colOff>38096</xdr:colOff>
      <xdr:row>15</xdr:row>
      <xdr:rowOff>22860</xdr:rowOff>
    </xdr:from>
    <xdr:to>
      <xdr:col>10</xdr:col>
      <xdr:colOff>362096</xdr:colOff>
      <xdr:row>16</xdr:row>
      <xdr:rowOff>163980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rcRect l="3125" r="3125"/>
        <a:stretch>
          <a:fillRect/>
        </a:stretch>
      </xdr:blipFill>
      <xdr:spPr>
        <a:xfrm>
          <a:off x="10499725" y="2689860"/>
          <a:ext cx="324485" cy="31877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17</xdr:row>
      <xdr:rowOff>22860</xdr:rowOff>
    </xdr:from>
    <xdr:to>
      <xdr:col>10</xdr:col>
      <xdr:colOff>362100</xdr:colOff>
      <xdr:row>18</xdr:row>
      <xdr:rowOff>163980</xdr:rowOff>
    </xdr:to>
    <xdr:pic>
      <xdr:nvPicPr>
        <xdr:cNvPr id="16" name="图片 15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0360" y="304546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46660</xdr:colOff>
      <xdr:row>19</xdr:row>
      <xdr:rowOff>22860</xdr:rowOff>
    </xdr:from>
    <xdr:to>
      <xdr:col>10</xdr:col>
      <xdr:colOff>370660</xdr:colOff>
      <xdr:row>20</xdr:row>
      <xdr:rowOff>163980</xdr:rowOff>
    </xdr:to>
    <xdr:pic>
      <xdr:nvPicPr>
        <xdr:cNvPr id="17" name="图片 16"/>
        <xdr:cNvPicPr>
          <a:picLocks noChangeAspect="1"/>
        </xdr:cNvPicPr>
      </xdr:nvPicPr>
      <xdr:blipFill>
        <a:blip r:embed="rId3"/>
        <a:srcRect l="5738" r="5738"/>
        <a:stretch>
          <a:fillRect/>
        </a:stretch>
      </xdr:blipFill>
      <xdr:spPr>
        <a:xfrm>
          <a:off x="10508615" y="340106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45720</xdr:colOff>
      <xdr:row>21</xdr:row>
      <xdr:rowOff>22860</xdr:rowOff>
    </xdr:from>
    <xdr:to>
      <xdr:col>10</xdr:col>
      <xdr:colOff>369720</xdr:colOff>
      <xdr:row>22</xdr:row>
      <xdr:rowOff>163980</xdr:rowOff>
    </xdr:to>
    <xdr:pic>
      <xdr:nvPicPr>
        <xdr:cNvPr id="18" name="图片 17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7980" y="375666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45716</xdr:colOff>
      <xdr:row>23</xdr:row>
      <xdr:rowOff>22860</xdr:rowOff>
    </xdr:from>
    <xdr:to>
      <xdr:col>10</xdr:col>
      <xdr:colOff>369716</xdr:colOff>
      <xdr:row>24</xdr:row>
      <xdr:rowOff>163980</xdr:rowOff>
    </xdr:to>
    <xdr:pic>
      <xdr:nvPicPr>
        <xdr:cNvPr id="21" name="图片 20"/>
        <xdr:cNvPicPr>
          <a:picLocks noChangeAspect="1"/>
        </xdr:cNvPicPr>
      </xdr:nvPicPr>
      <xdr:blipFill>
        <a:blip r:embed="rId2"/>
        <a:srcRect l="3125" r="3125"/>
        <a:stretch>
          <a:fillRect/>
        </a:stretch>
      </xdr:blipFill>
      <xdr:spPr>
        <a:xfrm>
          <a:off x="10507345" y="4112260"/>
          <a:ext cx="324485" cy="318770"/>
        </a:xfrm>
        <a:prstGeom prst="rect">
          <a:avLst/>
        </a:prstGeom>
      </xdr:spPr>
    </xdr:pic>
    <xdr:clientData/>
  </xdr:twoCellAnchor>
  <xdr:twoCellAnchor>
    <xdr:from>
      <xdr:col>10</xdr:col>
      <xdr:colOff>45720</xdr:colOff>
      <xdr:row>25</xdr:row>
      <xdr:rowOff>22860</xdr:rowOff>
    </xdr:from>
    <xdr:to>
      <xdr:col>10</xdr:col>
      <xdr:colOff>369720</xdr:colOff>
      <xdr:row>26</xdr:row>
      <xdr:rowOff>163980</xdr:rowOff>
    </xdr:to>
    <xdr:pic>
      <xdr:nvPicPr>
        <xdr:cNvPr id="22" name="图片 21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507980" y="446786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3</xdr:row>
      <xdr:rowOff>20263</xdr:rowOff>
    </xdr:from>
    <xdr:to>
      <xdr:col>10</xdr:col>
      <xdr:colOff>362100</xdr:colOff>
      <xdr:row>4</xdr:row>
      <xdr:rowOff>161383</xdr:rowOff>
    </xdr:to>
    <xdr:pic>
      <xdr:nvPicPr>
        <xdr:cNvPr id="23" name="图片 22"/>
        <xdr:cNvPicPr>
          <a:picLocks noChangeAspect="1"/>
        </xdr:cNvPicPr>
      </xdr:nvPicPr>
      <xdr:blipFill>
        <a:blip r:embed="rId4"/>
        <a:srcRect t="1449" b="1449"/>
        <a:stretch>
          <a:fillRect/>
        </a:stretch>
      </xdr:blipFill>
      <xdr:spPr>
        <a:xfrm>
          <a:off x="10500360" y="553085"/>
          <a:ext cx="323850" cy="319405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9</xdr:row>
      <xdr:rowOff>27883</xdr:rowOff>
    </xdr:from>
    <xdr:to>
      <xdr:col>10</xdr:col>
      <xdr:colOff>362100</xdr:colOff>
      <xdr:row>10</xdr:row>
      <xdr:rowOff>169003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rcRect t="1449" b="1449"/>
        <a:stretch>
          <a:fillRect/>
        </a:stretch>
      </xdr:blipFill>
      <xdr:spPr>
        <a:xfrm>
          <a:off x="10500360" y="1627505"/>
          <a:ext cx="323850" cy="319405"/>
        </a:xfrm>
        <a:prstGeom prst="rect">
          <a:avLst/>
        </a:prstGeom>
      </xdr:spPr>
    </xdr:pic>
    <xdr:clientData/>
  </xdr:twoCellAnchor>
  <xdr:twoCellAnchor>
    <xdr:from>
      <xdr:col>10</xdr:col>
      <xdr:colOff>43812</xdr:colOff>
      <xdr:row>11</xdr:row>
      <xdr:rowOff>22860</xdr:rowOff>
    </xdr:from>
    <xdr:to>
      <xdr:col>10</xdr:col>
      <xdr:colOff>367812</xdr:colOff>
      <xdr:row>12</xdr:row>
      <xdr:rowOff>163980</xdr:rowOff>
    </xdr:to>
    <xdr:pic>
      <xdr:nvPicPr>
        <xdr:cNvPr id="25" name="图片 24"/>
        <xdr:cNvPicPr>
          <a:picLocks noChangeAspect="1"/>
        </xdr:cNvPicPr>
      </xdr:nvPicPr>
      <xdr:blipFill>
        <a:blip r:embed="rId5"/>
        <a:srcRect l="2344" r="2344"/>
        <a:stretch>
          <a:fillRect/>
        </a:stretch>
      </xdr:blipFill>
      <xdr:spPr>
        <a:xfrm>
          <a:off x="10505440" y="1978660"/>
          <a:ext cx="324485" cy="318770"/>
        </a:xfrm>
        <a:prstGeom prst="rect">
          <a:avLst/>
        </a:prstGeom>
      </xdr:spPr>
    </xdr:pic>
    <xdr:clientData/>
  </xdr:twoCellAnchor>
  <xdr:twoCellAnchor>
    <xdr:from>
      <xdr:col>10</xdr:col>
      <xdr:colOff>45720</xdr:colOff>
      <xdr:row>13</xdr:row>
      <xdr:rowOff>25713</xdr:rowOff>
    </xdr:from>
    <xdr:to>
      <xdr:col>10</xdr:col>
      <xdr:colOff>369720</xdr:colOff>
      <xdr:row>14</xdr:row>
      <xdr:rowOff>166833</xdr:rowOff>
    </xdr:to>
    <xdr:pic>
      <xdr:nvPicPr>
        <xdr:cNvPr id="26" name="图片 25"/>
        <xdr:cNvPicPr>
          <a:picLocks noChangeAspect="1"/>
        </xdr:cNvPicPr>
      </xdr:nvPicPr>
      <xdr:blipFill>
        <a:blip r:embed="rId6"/>
        <a:srcRect t="2500" b="2500"/>
        <a:stretch>
          <a:fillRect/>
        </a:stretch>
      </xdr:blipFill>
      <xdr:spPr>
        <a:xfrm>
          <a:off x="10507980" y="233680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30480</xdr:colOff>
      <xdr:row>30</xdr:row>
      <xdr:rowOff>15240</xdr:rowOff>
    </xdr:from>
    <xdr:to>
      <xdr:col>10</xdr:col>
      <xdr:colOff>354480</xdr:colOff>
      <xdr:row>31</xdr:row>
      <xdr:rowOff>156360</xdr:rowOff>
    </xdr:to>
    <xdr:pic>
      <xdr:nvPicPr>
        <xdr:cNvPr id="27" name="图片 26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492740" y="591312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30480</xdr:colOff>
      <xdr:row>32</xdr:row>
      <xdr:rowOff>15240</xdr:rowOff>
    </xdr:from>
    <xdr:to>
      <xdr:col>10</xdr:col>
      <xdr:colOff>354480</xdr:colOff>
      <xdr:row>33</xdr:row>
      <xdr:rowOff>156360</xdr:rowOff>
    </xdr:to>
    <xdr:pic>
      <xdr:nvPicPr>
        <xdr:cNvPr id="28" name="图片 27"/>
        <xdr:cNvPicPr>
          <a:picLocks noChangeAspect="1"/>
        </xdr:cNvPicPr>
      </xdr:nvPicPr>
      <xdr:blipFill>
        <a:blip r:embed="rId1"/>
        <a:srcRect l="1137" r="1137"/>
        <a:stretch>
          <a:fillRect/>
        </a:stretch>
      </xdr:blipFill>
      <xdr:spPr>
        <a:xfrm>
          <a:off x="10492740" y="6268720"/>
          <a:ext cx="323850" cy="318770"/>
        </a:xfrm>
        <a:prstGeom prst="rect">
          <a:avLst/>
        </a:prstGeom>
      </xdr:spPr>
    </xdr:pic>
    <xdr:clientData/>
  </xdr:twoCellAnchor>
  <xdr:twoCellAnchor>
    <xdr:from>
      <xdr:col>10</xdr:col>
      <xdr:colOff>45716</xdr:colOff>
      <xdr:row>34</xdr:row>
      <xdr:rowOff>22860</xdr:rowOff>
    </xdr:from>
    <xdr:to>
      <xdr:col>10</xdr:col>
      <xdr:colOff>369716</xdr:colOff>
      <xdr:row>35</xdr:row>
      <xdr:rowOff>163980</xdr:rowOff>
    </xdr:to>
    <xdr:pic>
      <xdr:nvPicPr>
        <xdr:cNvPr id="29" name="图片 28"/>
        <xdr:cNvPicPr>
          <a:picLocks noChangeAspect="1"/>
        </xdr:cNvPicPr>
      </xdr:nvPicPr>
      <xdr:blipFill>
        <a:blip r:embed="rId2"/>
        <a:srcRect l="3125" r="3125"/>
        <a:stretch>
          <a:fillRect/>
        </a:stretch>
      </xdr:blipFill>
      <xdr:spPr>
        <a:xfrm>
          <a:off x="10507345" y="6631940"/>
          <a:ext cx="324485" cy="31877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30481</xdr:colOff>
      <xdr:row>36</xdr:row>
      <xdr:rowOff>46032</xdr:rowOff>
    </xdr:from>
    <xdr:to>
      <xdr:col>10</xdr:col>
      <xdr:colOff>373381</xdr:colOff>
      <xdr:row>37</xdr:row>
      <xdr:rowOff>154185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492740" y="7010400"/>
          <a:ext cx="34290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</xdr:colOff>
      <xdr:row>38</xdr:row>
      <xdr:rowOff>30789</xdr:rowOff>
    </xdr:from>
    <xdr:to>
      <xdr:col>10</xdr:col>
      <xdr:colOff>373380</xdr:colOff>
      <xdr:row>39</xdr:row>
      <xdr:rowOff>177052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H="1">
          <a:off x="10507980" y="7350760"/>
          <a:ext cx="327660" cy="323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38481</xdr:colOff>
      <xdr:row>7</xdr:row>
      <xdr:rowOff>40713</xdr:rowOff>
    </xdr:from>
    <xdr:to>
      <xdr:col>9</xdr:col>
      <xdr:colOff>362481</xdr:colOff>
      <xdr:row>8</xdr:row>
      <xdr:rowOff>181833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5000" r="5000"/>
        <a:stretch>
          <a:fillRect/>
        </a:stretch>
      </xdr:blipFill>
      <xdr:spPr>
        <a:xfrm>
          <a:off x="10454005" y="1285240"/>
          <a:ext cx="323850" cy="31877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</xdr:row>
      <xdr:rowOff>26062</xdr:rowOff>
    </xdr:from>
    <xdr:to>
      <xdr:col>9</xdr:col>
      <xdr:colOff>366862</xdr:colOff>
      <xdr:row>2</xdr:row>
      <xdr:rowOff>167182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rcRect l="1137" r="1137"/>
        <a:stretch>
          <a:fillRect/>
        </a:stretch>
      </xdr:blipFill>
      <xdr:spPr>
        <a:xfrm>
          <a:off x="10458450" y="203835"/>
          <a:ext cx="323850" cy="31877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3</xdr:row>
      <xdr:rowOff>26062</xdr:rowOff>
    </xdr:from>
    <xdr:to>
      <xdr:col>9</xdr:col>
      <xdr:colOff>366862</xdr:colOff>
      <xdr:row>4</xdr:row>
      <xdr:rowOff>167182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 l="1137" r="1137"/>
        <a:stretch>
          <a:fillRect/>
        </a:stretch>
      </xdr:blipFill>
      <xdr:spPr>
        <a:xfrm>
          <a:off x="10458450" y="559435"/>
          <a:ext cx="323850" cy="318770"/>
        </a:xfrm>
        <a:prstGeom prst="rect">
          <a:avLst/>
        </a:prstGeom>
      </xdr:spPr>
    </xdr:pic>
    <xdr:clientData/>
  </xdr:twoCellAnchor>
  <xdr:twoCellAnchor>
    <xdr:from>
      <xdr:col>9</xdr:col>
      <xdr:colOff>38481</xdr:colOff>
      <xdr:row>3</xdr:row>
      <xdr:rowOff>40713</xdr:rowOff>
    </xdr:from>
    <xdr:to>
      <xdr:col>9</xdr:col>
      <xdr:colOff>362481</xdr:colOff>
      <xdr:row>4</xdr:row>
      <xdr:rowOff>181833</xdr:rowOff>
    </xdr:to>
    <xdr:pic>
      <xdr:nvPicPr>
        <xdr:cNvPr id="17" name="图片 16"/>
        <xdr:cNvPicPr>
          <a:picLocks noChangeAspect="1"/>
        </xdr:cNvPicPr>
      </xdr:nvPicPr>
      <xdr:blipFill>
        <a:blip r:embed="rId1"/>
        <a:srcRect l="5000" r="5000"/>
        <a:stretch>
          <a:fillRect/>
        </a:stretch>
      </xdr:blipFill>
      <xdr:spPr>
        <a:xfrm>
          <a:off x="10454005" y="574040"/>
          <a:ext cx="323850" cy="31496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</xdr:colOff>
      <xdr:row>5</xdr:row>
      <xdr:rowOff>17527</xdr:rowOff>
    </xdr:from>
    <xdr:to>
      <xdr:col>9</xdr:col>
      <xdr:colOff>358140</xdr:colOff>
      <xdr:row>6</xdr:row>
      <xdr:rowOff>162780</xdr:rowOff>
    </xdr:to>
    <xdr:pic>
      <xdr:nvPicPr>
        <xdr:cNvPr id="18" name="图片 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476865" y="906145"/>
          <a:ext cx="297180" cy="3232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28</xdr:col>
      <xdr:colOff>71716</xdr:colOff>
      <xdr:row>2</xdr:row>
      <xdr:rowOff>11167</xdr:rowOff>
    </xdr:from>
    <xdr:to>
      <xdr:col>28</xdr:col>
      <xdr:colOff>403412</xdr:colOff>
      <xdr:row>3</xdr:row>
      <xdr:rowOff>13737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685250" y="490220"/>
          <a:ext cx="332105" cy="446405"/>
        </a:xfrm>
        <a:prstGeom prst="rect">
          <a:avLst/>
        </a:prstGeom>
      </xdr:spPr>
    </xdr:pic>
    <xdr:clientData/>
  </xdr:twoCellAnchor>
  <xdr:twoCellAnchor editAs="oneCell">
    <xdr:from>
      <xdr:col>28</xdr:col>
      <xdr:colOff>109790</xdr:colOff>
      <xdr:row>4</xdr:row>
      <xdr:rowOff>441706</xdr:rowOff>
    </xdr:from>
    <xdr:to>
      <xdr:col>28</xdr:col>
      <xdr:colOff>468377</xdr:colOff>
      <xdr:row>6</xdr:row>
      <xdr:rowOff>9334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723350" y="1808480"/>
          <a:ext cx="358775" cy="455295"/>
        </a:xfrm>
        <a:prstGeom prst="rect">
          <a:avLst/>
        </a:prstGeom>
      </xdr:spPr>
    </xdr:pic>
    <xdr:clientData/>
  </xdr:twoCellAnchor>
  <xdr:twoCellAnchor editAs="oneCell">
    <xdr:from>
      <xdr:col>28</xdr:col>
      <xdr:colOff>98613</xdr:colOff>
      <xdr:row>6</xdr:row>
      <xdr:rowOff>421341</xdr:rowOff>
    </xdr:from>
    <xdr:to>
      <xdr:col>28</xdr:col>
      <xdr:colOff>461315</xdr:colOff>
      <xdr:row>7</xdr:row>
      <xdr:rowOff>424579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712555" y="2675890"/>
          <a:ext cx="362585" cy="447040"/>
        </a:xfrm>
        <a:prstGeom prst="rect">
          <a:avLst/>
        </a:prstGeom>
      </xdr:spPr>
    </xdr:pic>
    <xdr:clientData/>
  </xdr:twoCellAnchor>
  <xdr:twoCellAnchor editAs="oneCell">
    <xdr:from>
      <xdr:col>28</xdr:col>
      <xdr:colOff>150516</xdr:colOff>
      <xdr:row>8</xdr:row>
      <xdr:rowOff>413924</xdr:rowOff>
    </xdr:from>
    <xdr:to>
      <xdr:col>28</xdr:col>
      <xdr:colOff>502628</xdr:colOff>
      <xdr:row>9</xdr:row>
      <xdr:rowOff>433210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764625" y="3556000"/>
          <a:ext cx="351790" cy="463550"/>
        </a:xfrm>
        <a:prstGeom prst="rect">
          <a:avLst/>
        </a:prstGeom>
      </xdr:spPr>
    </xdr:pic>
    <xdr:clientData/>
  </xdr:twoCellAnchor>
  <xdr:twoCellAnchor editAs="oneCell">
    <xdr:from>
      <xdr:col>28</xdr:col>
      <xdr:colOff>91160</xdr:colOff>
      <xdr:row>13</xdr:row>
      <xdr:rowOff>9409</xdr:rowOff>
    </xdr:from>
    <xdr:to>
      <xdr:col>28</xdr:col>
      <xdr:colOff>483302</xdr:colOff>
      <xdr:row>14</xdr:row>
      <xdr:rowOff>9408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704935" y="5370830"/>
          <a:ext cx="392430" cy="443865"/>
        </a:xfrm>
        <a:prstGeom prst="rect">
          <a:avLst/>
        </a:prstGeom>
      </xdr:spPr>
    </xdr:pic>
    <xdr:clientData/>
  </xdr:twoCellAnchor>
  <xdr:twoCellAnchor editAs="oneCell">
    <xdr:from>
      <xdr:col>28</xdr:col>
      <xdr:colOff>75259</xdr:colOff>
      <xdr:row>14</xdr:row>
      <xdr:rowOff>9408</xdr:rowOff>
    </xdr:from>
    <xdr:to>
      <xdr:col>28</xdr:col>
      <xdr:colOff>458817</xdr:colOff>
      <xdr:row>15</xdr:row>
      <xdr:rowOff>59990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689060" y="5814695"/>
          <a:ext cx="383540" cy="494665"/>
        </a:xfrm>
        <a:prstGeom prst="rect">
          <a:avLst/>
        </a:prstGeom>
      </xdr:spPr>
    </xdr:pic>
    <xdr:clientData/>
  </xdr:twoCellAnchor>
  <xdr:twoCellAnchor editAs="oneCell">
    <xdr:from>
      <xdr:col>28</xdr:col>
      <xdr:colOff>141111</xdr:colOff>
      <xdr:row>15</xdr:row>
      <xdr:rowOff>37629</xdr:rowOff>
    </xdr:from>
    <xdr:to>
      <xdr:col>28</xdr:col>
      <xdr:colOff>460510</xdr:colOff>
      <xdr:row>16</xdr:row>
      <xdr:rowOff>37630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755100" y="6287135"/>
          <a:ext cx="319405" cy="443865"/>
        </a:xfrm>
        <a:prstGeom prst="rect">
          <a:avLst/>
        </a:prstGeom>
      </xdr:spPr>
    </xdr:pic>
    <xdr:clientData/>
  </xdr:twoCellAnchor>
  <xdr:twoCellAnchor editAs="oneCell">
    <xdr:from>
      <xdr:col>28</xdr:col>
      <xdr:colOff>94074</xdr:colOff>
      <xdr:row>16</xdr:row>
      <xdr:rowOff>30111</xdr:rowOff>
    </xdr:from>
    <xdr:to>
      <xdr:col>28</xdr:col>
      <xdr:colOff>423334</xdr:colOff>
      <xdr:row>17</xdr:row>
      <xdr:rowOff>43154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1708110" y="6723380"/>
          <a:ext cx="328930" cy="456565"/>
        </a:xfrm>
        <a:prstGeom prst="rect">
          <a:avLst/>
        </a:prstGeom>
      </xdr:spPr>
    </xdr:pic>
    <xdr:clientData/>
  </xdr:twoCellAnchor>
  <xdr:twoCellAnchor editAs="oneCell">
    <xdr:from>
      <xdr:col>28</xdr:col>
      <xdr:colOff>122299</xdr:colOff>
      <xdr:row>17</xdr:row>
      <xdr:rowOff>20622</xdr:rowOff>
    </xdr:from>
    <xdr:to>
      <xdr:col>28</xdr:col>
      <xdr:colOff>442150</xdr:colOff>
      <xdr:row>18</xdr:row>
      <xdr:rowOff>12738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1736050" y="7157720"/>
          <a:ext cx="320040" cy="436245"/>
        </a:xfrm>
        <a:prstGeom prst="rect">
          <a:avLst/>
        </a:prstGeom>
      </xdr:spPr>
    </xdr:pic>
    <xdr:clientData/>
  </xdr:twoCellAnchor>
  <xdr:twoCellAnchor editAs="oneCell">
    <xdr:from>
      <xdr:col>28</xdr:col>
      <xdr:colOff>112889</xdr:colOff>
      <xdr:row>17</xdr:row>
      <xdr:rowOff>432050</xdr:rowOff>
    </xdr:from>
    <xdr:to>
      <xdr:col>28</xdr:col>
      <xdr:colOff>480472</xdr:colOff>
      <xdr:row>19</xdr:row>
      <xdr:rowOff>37630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1726525" y="7569200"/>
          <a:ext cx="367665" cy="493395"/>
        </a:xfrm>
        <a:prstGeom prst="rect">
          <a:avLst/>
        </a:prstGeom>
      </xdr:spPr>
    </xdr:pic>
    <xdr:clientData/>
  </xdr:twoCellAnchor>
  <xdr:twoCellAnchor editAs="oneCell">
    <xdr:from>
      <xdr:col>28</xdr:col>
      <xdr:colOff>122297</xdr:colOff>
      <xdr:row>19</xdr:row>
      <xdr:rowOff>18814</xdr:rowOff>
    </xdr:from>
    <xdr:to>
      <xdr:col>28</xdr:col>
      <xdr:colOff>442148</xdr:colOff>
      <xdr:row>20</xdr:row>
      <xdr:rowOff>269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1736050" y="8043545"/>
          <a:ext cx="320040" cy="425450"/>
        </a:xfrm>
        <a:prstGeom prst="rect">
          <a:avLst/>
        </a:prstGeom>
      </xdr:spPr>
    </xdr:pic>
    <xdr:clientData/>
  </xdr:twoCellAnchor>
  <xdr:twoCellAnchor editAs="oneCell">
    <xdr:from>
      <xdr:col>28</xdr:col>
      <xdr:colOff>94073</xdr:colOff>
      <xdr:row>22</xdr:row>
      <xdr:rowOff>794</xdr:rowOff>
    </xdr:from>
    <xdr:to>
      <xdr:col>28</xdr:col>
      <xdr:colOff>470370</xdr:colOff>
      <xdr:row>23</xdr:row>
      <xdr:rowOff>70559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1708110" y="9357360"/>
          <a:ext cx="375920" cy="513715"/>
        </a:xfrm>
        <a:prstGeom prst="rect">
          <a:avLst/>
        </a:prstGeom>
      </xdr:spPr>
    </xdr:pic>
    <xdr:clientData/>
  </xdr:twoCellAnchor>
  <xdr:twoCellAnchor editAs="oneCell">
    <xdr:from>
      <xdr:col>28</xdr:col>
      <xdr:colOff>122296</xdr:colOff>
      <xdr:row>24</xdr:row>
      <xdr:rowOff>18815</xdr:rowOff>
    </xdr:from>
    <xdr:to>
      <xdr:col>28</xdr:col>
      <xdr:colOff>468809</xdr:colOff>
      <xdr:row>25</xdr:row>
      <xdr:rowOff>18815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736050" y="10262870"/>
          <a:ext cx="346710" cy="443865"/>
        </a:xfrm>
        <a:prstGeom prst="rect">
          <a:avLst/>
        </a:prstGeom>
      </xdr:spPr>
    </xdr:pic>
    <xdr:clientData/>
  </xdr:twoCellAnchor>
  <xdr:twoCellAnchor editAs="oneCell">
    <xdr:from>
      <xdr:col>28</xdr:col>
      <xdr:colOff>75259</xdr:colOff>
      <xdr:row>3</xdr:row>
      <xdr:rowOff>395112</xdr:rowOff>
    </xdr:from>
    <xdr:to>
      <xdr:col>28</xdr:col>
      <xdr:colOff>451556</xdr:colOff>
      <xdr:row>4</xdr:row>
      <xdr:rowOff>432899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1689060" y="1318260"/>
          <a:ext cx="376555" cy="481330"/>
        </a:xfrm>
        <a:prstGeom prst="rect">
          <a:avLst/>
        </a:prstGeom>
      </xdr:spPr>
    </xdr:pic>
    <xdr:clientData/>
  </xdr:twoCellAnchor>
  <xdr:twoCellAnchor editAs="oneCell">
    <xdr:from>
      <xdr:col>29</xdr:col>
      <xdr:colOff>112889</xdr:colOff>
      <xdr:row>3</xdr:row>
      <xdr:rowOff>435643</xdr:rowOff>
    </xdr:from>
    <xdr:to>
      <xdr:col>29</xdr:col>
      <xdr:colOff>470370</xdr:colOff>
      <xdr:row>5</xdr:row>
      <xdr:rowOff>32000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2355175" y="1358900"/>
          <a:ext cx="357505" cy="483870"/>
        </a:xfrm>
        <a:prstGeom prst="rect">
          <a:avLst/>
        </a:prstGeom>
      </xdr:spPr>
    </xdr:pic>
    <xdr:clientData/>
  </xdr:twoCellAnchor>
  <xdr:twoCellAnchor editAs="oneCell">
    <xdr:from>
      <xdr:col>28</xdr:col>
      <xdr:colOff>329259</xdr:colOff>
      <xdr:row>2</xdr:row>
      <xdr:rowOff>381453</xdr:rowOff>
    </xdr:from>
    <xdr:to>
      <xdr:col>29</xdr:col>
      <xdr:colOff>178740</xdr:colOff>
      <xdr:row>4</xdr:row>
      <xdr:rowOff>12485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943060" y="860425"/>
          <a:ext cx="478155" cy="518795"/>
        </a:xfrm>
        <a:prstGeom prst="rect">
          <a:avLst/>
        </a:prstGeom>
      </xdr:spPr>
    </xdr:pic>
    <xdr:clientData/>
  </xdr:twoCellAnchor>
  <xdr:twoCellAnchor editAs="oneCell">
    <xdr:from>
      <xdr:col>28</xdr:col>
      <xdr:colOff>122298</xdr:colOff>
      <xdr:row>6</xdr:row>
      <xdr:rowOff>9409</xdr:rowOff>
    </xdr:from>
    <xdr:to>
      <xdr:col>28</xdr:col>
      <xdr:colOff>470372</xdr:colOff>
      <xdr:row>7</xdr:row>
      <xdr:rowOff>52563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1736050" y="2263775"/>
          <a:ext cx="347980" cy="487045"/>
        </a:xfrm>
        <a:prstGeom prst="rect">
          <a:avLst/>
        </a:prstGeom>
      </xdr:spPr>
    </xdr:pic>
    <xdr:clientData/>
  </xdr:twoCellAnchor>
  <xdr:twoCellAnchor editAs="oneCell">
    <xdr:from>
      <xdr:col>28</xdr:col>
      <xdr:colOff>131704</xdr:colOff>
      <xdr:row>7</xdr:row>
      <xdr:rowOff>440094</xdr:rowOff>
    </xdr:from>
    <xdr:to>
      <xdr:col>28</xdr:col>
      <xdr:colOff>470371</xdr:colOff>
      <xdr:row>9</xdr:row>
      <xdr:rowOff>5408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1745575" y="3138805"/>
          <a:ext cx="338455" cy="452755"/>
        </a:xfrm>
        <a:prstGeom prst="rect">
          <a:avLst/>
        </a:prstGeom>
      </xdr:spPr>
    </xdr:pic>
    <xdr:clientData/>
  </xdr:twoCellAnchor>
  <xdr:twoCellAnchor editAs="oneCell">
    <xdr:from>
      <xdr:col>28</xdr:col>
      <xdr:colOff>65852</xdr:colOff>
      <xdr:row>19</xdr:row>
      <xdr:rowOff>423955</xdr:rowOff>
    </xdr:from>
    <xdr:to>
      <xdr:col>28</xdr:col>
      <xdr:colOff>489186</xdr:colOff>
      <xdr:row>21</xdr:row>
      <xdr:rowOff>90073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1679535" y="8448675"/>
          <a:ext cx="423545" cy="553720"/>
        </a:xfrm>
        <a:prstGeom prst="rect">
          <a:avLst/>
        </a:prstGeom>
      </xdr:spPr>
    </xdr:pic>
    <xdr:clientData/>
  </xdr:twoCellAnchor>
  <xdr:twoCellAnchor editAs="oneCell">
    <xdr:from>
      <xdr:col>28</xdr:col>
      <xdr:colOff>150518</xdr:colOff>
      <xdr:row>23</xdr:row>
      <xdr:rowOff>10080</xdr:rowOff>
    </xdr:from>
    <xdr:to>
      <xdr:col>28</xdr:col>
      <xdr:colOff>517407</xdr:colOff>
      <xdr:row>24</xdr:row>
      <xdr:rowOff>16562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764625" y="9810115"/>
          <a:ext cx="366395" cy="4508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169332</xdr:colOff>
      <xdr:row>21</xdr:row>
      <xdr:rowOff>9408</xdr:rowOff>
    </xdr:from>
    <xdr:to>
      <xdr:col>28</xdr:col>
      <xdr:colOff>563009</xdr:colOff>
      <xdr:row>22</xdr:row>
      <xdr:rowOff>52911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1783040" y="8921750"/>
          <a:ext cx="393700" cy="487680"/>
        </a:xfrm>
        <a:prstGeom prst="rect">
          <a:avLst/>
        </a:prstGeom>
      </xdr:spPr>
    </xdr:pic>
    <xdr:clientData/>
  </xdr:twoCellAnchor>
  <xdr:twoCellAnchor editAs="oneCell">
    <xdr:from>
      <xdr:col>28</xdr:col>
      <xdr:colOff>112889</xdr:colOff>
      <xdr:row>9</xdr:row>
      <xdr:rowOff>395112</xdr:rowOff>
    </xdr:from>
    <xdr:to>
      <xdr:col>28</xdr:col>
      <xdr:colOff>442148</xdr:colOff>
      <xdr:row>10</xdr:row>
      <xdr:rowOff>409867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726525" y="3981450"/>
          <a:ext cx="329565" cy="458470"/>
        </a:xfrm>
        <a:prstGeom prst="rect">
          <a:avLst/>
        </a:prstGeom>
      </xdr:spPr>
    </xdr:pic>
    <xdr:clientData/>
  </xdr:twoCellAnchor>
  <xdr:twoCellAnchor editAs="oneCell">
    <xdr:from>
      <xdr:col>28</xdr:col>
      <xdr:colOff>75258</xdr:colOff>
      <xdr:row>25</xdr:row>
      <xdr:rowOff>9407</xdr:rowOff>
    </xdr:from>
    <xdr:to>
      <xdr:col>28</xdr:col>
      <xdr:colOff>517407</xdr:colOff>
      <xdr:row>26</xdr:row>
      <xdr:rowOff>159183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1689060" y="10697210"/>
          <a:ext cx="441960" cy="593725"/>
        </a:xfrm>
        <a:prstGeom prst="rect">
          <a:avLst/>
        </a:prstGeom>
      </xdr:spPr>
    </xdr:pic>
    <xdr:clientData/>
  </xdr:twoCellAnchor>
  <xdr:twoCellAnchor editAs="oneCell">
    <xdr:from>
      <xdr:col>28</xdr:col>
      <xdr:colOff>37631</xdr:colOff>
      <xdr:row>10</xdr:row>
      <xdr:rowOff>409823</xdr:rowOff>
    </xdr:from>
    <xdr:to>
      <xdr:col>28</xdr:col>
      <xdr:colOff>489187</xdr:colOff>
      <xdr:row>12</xdr:row>
      <xdr:rowOff>71026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1651595" y="4439920"/>
          <a:ext cx="451485" cy="548640"/>
        </a:xfrm>
        <a:prstGeom prst="rect">
          <a:avLst/>
        </a:prstGeom>
      </xdr:spPr>
    </xdr:pic>
    <xdr:clientData/>
  </xdr:twoCellAnchor>
  <xdr:twoCellAnchor editAs="oneCell">
    <xdr:from>
      <xdr:col>28</xdr:col>
      <xdr:colOff>65851</xdr:colOff>
      <xdr:row>12</xdr:row>
      <xdr:rowOff>37629</xdr:rowOff>
    </xdr:from>
    <xdr:to>
      <xdr:col>28</xdr:col>
      <xdr:colOff>485754</xdr:colOff>
      <xdr:row>13</xdr:row>
      <xdr:rowOff>122296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1679535" y="4955540"/>
          <a:ext cx="419735" cy="528320"/>
        </a:xfrm>
        <a:prstGeom prst="rect">
          <a:avLst/>
        </a:prstGeom>
      </xdr:spPr>
    </xdr:pic>
    <xdr:clientData/>
  </xdr:twoCellAnchor>
  <xdr:twoCellAnchor>
    <xdr:from>
      <xdr:col>20</xdr:col>
      <xdr:colOff>56445</xdr:colOff>
      <xdr:row>26</xdr:row>
      <xdr:rowOff>37629</xdr:rowOff>
    </xdr:from>
    <xdr:to>
      <xdr:col>20</xdr:col>
      <xdr:colOff>470370</xdr:colOff>
      <xdr:row>31</xdr:row>
      <xdr:rowOff>159925</xdr:rowOff>
    </xdr:to>
    <xdr:sp>
      <xdr:nvSpPr>
        <xdr:cNvPr id="27" name="直角上箭头 26"/>
        <xdr:cNvSpPr/>
      </xdr:nvSpPr>
      <xdr:spPr>
        <a:xfrm flipH="1">
          <a:off x="16703675" y="11169650"/>
          <a:ext cx="414020" cy="1010920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2:K23"/>
  <sheetViews>
    <sheetView workbookViewId="0">
      <selection activeCell="C26" sqref="C26"/>
    </sheetView>
  </sheetViews>
  <sheetFormatPr defaultColWidth="9" defaultRowHeight="14"/>
  <cols>
    <col min="1" max="1" width="5.21818181818182" customWidth="1"/>
    <col min="3" max="3" width="34.6636363636364" customWidth="1"/>
    <col min="4" max="4" width="15.4454545454545" customWidth="1"/>
    <col min="5" max="5" width="11" customWidth="1"/>
    <col min="6" max="6" width="17.2181818181818" customWidth="1"/>
    <col min="7" max="7" width="10.2181818181818" customWidth="1"/>
    <col min="8" max="8" width="13.3363636363636" customWidth="1"/>
    <col min="9" max="9" width="18.8909090909091" customWidth="1"/>
    <col min="10" max="10" width="9.66363636363636" customWidth="1"/>
    <col min="11" max="11" width="12.4454545454545" customWidth="1"/>
  </cols>
  <sheetData>
    <row r="2" spans="1:11">
      <c r="A2" s="53" t="s">
        <v>0</v>
      </c>
      <c r="B2" s="53" t="s">
        <v>1</v>
      </c>
      <c r="C2" s="53" t="s">
        <v>2</v>
      </c>
      <c r="D2" s="53" t="s">
        <v>3</v>
      </c>
      <c r="E2" s="53" t="s">
        <v>4</v>
      </c>
      <c r="F2" s="53" t="s">
        <v>5</v>
      </c>
      <c r="G2" s="53" t="s">
        <v>6</v>
      </c>
      <c r="H2" s="53" t="s">
        <v>7</v>
      </c>
      <c r="I2" s="53" t="s">
        <v>8</v>
      </c>
      <c r="J2" s="53" t="s">
        <v>9</v>
      </c>
      <c r="K2" s="53" t="s">
        <v>10</v>
      </c>
    </row>
    <row r="3" spans="1:11">
      <c r="A3" s="53">
        <v>1</v>
      </c>
      <c r="B3" s="215" t="s">
        <v>11</v>
      </c>
      <c r="C3" s="215" t="s">
        <v>12</v>
      </c>
      <c r="D3" s="215" t="s">
        <v>13</v>
      </c>
      <c r="E3" s="64" t="s">
        <v>14</v>
      </c>
      <c r="F3" s="354" t="s">
        <v>15</v>
      </c>
      <c r="G3" s="53">
        <v>40</v>
      </c>
      <c r="H3" s="355" t="s">
        <v>16</v>
      </c>
      <c r="I3" s="355" t="s">
        <v>17</v>
      </c>
      <c r="J3" s="53">
        <v>1</v>
      </c>
      <c r="K3" s="215" t="s">
        <v>18</v>
      </c>
    </row>
    <row r="4" spans="1:11">
      <c r="A4" s="53">
        <v>2</v>
      </c>
      <c r="B4" s="215" t="s">
        <v>19</v>
      </c>
      <c r="C4" s="215" t="s">
        <v>20</v>
      </c>
      <c r="D4" s="215" t="s">
        <v>21</v>
      </c>
      <c r="E4" s="64" t="s">
        <v>14</v>
      </c>
      <c r="F4" s="354" t="s">
        <v>15</v>
      </c>
      <c r="G4" s="53">
        <v>40</v>
      </c>
      <c r="H4" s="355" t="s">
        <v>16</v>
      </c>
      <c r="I4" s="355" t="s">
        <v>17</v>
      </c>
      <c r="J4" s="53">
        <v>1</v>
      </c>
      <c r="K4" s="215" t="s">
        <v>22</v>
      </c>
    </row>
    <row r="5" spans="1:11">
      <c r="A5" s="53">
        <v>3</v>
      </c>
      <c r="B5" s="215" t="s">
        <v>23</v>
      </c>
      <c r="C5" s="215" t="s">
        <v>24</v>
      </c>
      <c r="D5" s="215" t="s">
        <v>25</v>
      </c>
      <c r="E5" s="64" t="s">
        <v>14</v>
      </c>
      <c r="F5" s="354" t="s">
        <v>15</v>
      </c>
      <c r="G5" s="53">
        <v>40</v>
      </c>
      <c r="H5" s="355" t="s">
        <v>16</v>
      </c>
      <c r="I5" s="355" t="s">
        <v>17</v>
      </c>
      <c r="J5" s="53">
        <v>1</v>
      </c>
      <c r="K5" s="215" t="s">
        <v>26</v>
      </c>
    </row>
    <row r="6" spans="1:11">
      <c r="A6" s="53">
        <v>4</v>
      </c>
      <c r="B6" s="215" t="s">
        <v>27</v>
      </c>
      <c r="C6" s="215" t="s">
        <v>28</v>
      </c>
      <c r="D6" s="53"/>
      <c r="E6" s="53" t="s">
        <v>29</v>
      </c>
      <c r="F6" s="355" t="s">
        <v>30</v>
      </c>
      <c r="G6" s="53">
        <v>120</v>
      </c>
      <c r="H6" s="355" t="s">
        <v>31</v>
      </c>
      <c r="I6" s="355" t="s">
        <v>32</v>
      </c>
      <c r="J6" s="53">
        <v>12</v>
      </c>
      <c r="K6" s="215" t="s">
        <v>33</v>
      </c>
    </row>
    <row r="7" spans="1:11">
      <c r="A7" s="53">
        <v>5</v>
      </c>
      <c r="B7" s="215" t="s">
        <v>34</v>
      </c>
      <c r="C7" s="215" t="s">
        <v>35</v>
      </c>
      <c r="D7" s="215" t="s">
        <v>36</v>
      </c>
      <c r="E7" s="53" t="s">
        <v>37</v>
      </c>
      <c r="F7" s="356" t="s">
        <v>38</v>
      </c>
      <c r="G7" s="269">
        <v>60</v>
      </c>
      <c r="H7" s="355" t="s">
        <v>39</v>
      </c>
      <c r="I7" s="355" t="s">
        <v>40</v>
      </c>
      <c r="J7" s="53">
        <v>1</v>
      </c>
      <c r="K7" s="215" t="s">
        <v>41</v>
      </c>
    </row>
    <row r="8" spans="1:11">
      <c r="A8" s="53">
        <v>6</v>
      </c>
      <c r="B8" s="215" t="s">
        <v>42</v>
      </c>
      <c r="C8" s="215" t="s">
        <v>43</v>
      </c>
      <c r="D8" s="215" t="s">
        <v>44</v>
      </c>
      <c r="E8" s="53" t="s">
        <v>37</v>
      </c>
      <c r="F8" s="356" t="s">
        <v>38</v>
      </c>
      <c r="G8" s="269">
        <v>60</v>
      </c>
      <c r="H8" s="355" t="s">
        <v>39</v>
      </c>
      <c r="I8" s="355" t="s">
        <v>40</v>
      </c>
      <c r="J8" s="53">
        <v>1</v>
      </c>
      <c r="K8" s="215" t="s">
        <v>22</v>
      </c>
    </row>
    <row r="9" spans="1:11">
      <c r="A9" s="53">
        <v>7</v>
      </c>
      <c r="B9" s="215" t="s">
        <v>45</v>
      </c>
      <c r="C9" s="215" t="s">
        <v>46</v>
      </c>
      <c r="D9" s="215" t="s">
        <v>47</v>
      </c>
      <c r="E9" s="53" t="s">
        <v>37</v>
      </c>
      <c r="F9" s="356" t="s">
        <v>38</v>
      </c>
      <c r="G9" s="269">
        <v>60</v>
      </c>
      <c r="H9" s="355" t="s">
        <v>39</v>
      </c>
      <c r="I9" s="355" t="s">
        <v>40</v>
      </c>
      <c r="J9" s="53">
        <v>1</v>
      </c>
      <c r="K9" s="215" t="s">
        <v>18</v>
      </c>
    </row>
    <row r="10" spans="1:11">
      <c r="A10" s="53">
        <v>8</v>
      </c>
      <c r="B10" s="215" t="s">
        <v>48</v>
      </c>
      <c r="C10" s="215" t="s">
        <v>49</v>
      </c>
      <c r="D10" s="215" t="s">
        <v>50</v>
      </c>
      <c r="E10" s="53" t="s">
        <v>37</v>
      </c>
      <c r="F10" s="356" t="s">
        <v>38</v>
      </c>
      <c r="G10" s="269">
        <v>60</v>
      </c>
      <c r="H10" s="355" t="s">
        <v>39</v>
      </c>
      <c r="I10" s="355" t="s">
        <v>40</v>
      </c>
      <c r="J10" s="53">
        <v>1</v>
      </c>
      <c r="K10" s="215" t="s">
        <v>26</v>
      </c>
    </row>
    <row r="11" spans="1:11">
      <c r="A11" s="53">
        <v>9</v>
      </c>
      <c r="B11" s="215" t="s">
        <v>51</v>
      </c>
      <c r="C11" s="215" t="s">
        <v>28</v>
      </c>
      <c r="D11" s="53"/>
      <c r="E11" s="357" t="s">
        <v>52</v>
      </c>
      <c r="F11" s="358" t="s">
        <v>53</v>
      </c>
      <c r="G11" s="53">
        <v>60</v>
      </c>
      <c r="H11" s="358" t="s">
        <v>54</v>
      </c>
      <c r="I11" s="358" t="s">
        <v>55</v>
      </c>
      <c r="J11" s="53">
        <v>6</v>
      </c>
      <c r="K11" s="215" t="s">
        <v>18</v>
      </c>
    </row>
    <row r="12" spans="1:11">
      <c r="A12" s="53">
        <v>10</v>
      </c>
      <c r="B12" s="215" t="s">
        <v>56</v>
      </c>
      <c r="C12" s="215" t="s">
        <v>57</v>
      </c>
      <c r="D12" s="215" t="s">
        <v>58</v>
      </c>
      <c r="E12" s="53" t="s">
        <v>14</v>
      </c>
      <c r="F12" s="359" t="s">
        <v>59</v>
      </c>
      <c r="G12" s="53">
        <v>120</v>
      </c>
      <c r="H12" s="355" t="s">
        <v>60</v>
      </c>
      <c r="I12" s="355" t="s">
        <v>61</v>
      </c>
      <c r="J12" s="53">
        <v>12</v>
      </c>
      <c r="K12" s="215" t="s">
        <v>18</v>
      </c>
    </row>
    <row r="13" spans="1:11">
      <c r="A13" s="53">
        <v>11</v>
      </c>
      <c r="B13" s="215" t="s">
        <v>62</v>
      </c>
      <c r="C13" s="215" t="s">
        <v>63</v>
      </c>
      <c r="D13" s="215" t="s">
        <v>64</v>
      </c>
      <c r="E13" s="53" t="s">
        <v>65</v>
      </c>
      <c r="F13" s="359" t="s">
        <v>59</v>
      </c>
      <c r="G13" s="53">
        <v>120</v>
      </c>
      <c r="H13" s="355" t="s">
        <v>66</v>
      </c>
      <c r="I13" s="355" t="s">
        <v>61</v>
      </c>
      <c r="J13" s="53">
        <v>12</v>
      </c>
      <c r="K13" s="215" t="s">
        <v>26</v>
      </c>
    </row>
    <row r="14" spans="1:11">
      <c r="A14" s="53">
        <v>12</v>
      </c>
      <c r="B14" s="215" t="s">
        <v>67</v>
      </c>
      <c r="C14" s="215" t="s">
        <v>28</v>
      </c>
      <c r="D14" s="53"/>
      <c r="E14" s="53" t="s">
        <v>52</v>
      </c>
      <c r="F14" s="355" t="s">
        <v>68</v>
      </c>
      <c r="G14" s="53">
        <v>120</v>
      </c>
      <c r="H14" s="355" t="s">
        <v>54</v>
      </c>
      <c r="I14" s="355" t="s">
        <v>69</v>
      </c>
      <c r="J14" s="53">
        <v>12</v>
      </c>
      <c r="K14" s="215" t="s">
        <v>18</v>
      </c>
    </row>
    <row r="15" spans="1:11">
      <c r="A15" s="53">
        <v>13</v>
      </c>
      <c r="B15" s="215" t="s">
        <v>70</v>
      </c>
      <c r="C15" s="215" t="s">
        <v>71</v>
      </c>
      <c r="D15" s="215" t="s">
        <v>72</v>
      </c>
      <c r="E15" s="53" t="s">
        <v>73</v>
      </c>
      <c r="F15" s="360" t="s">
        <v>74</v>
      </c>
      <c r="G15" s="271">
        <v>60</v>
      </c>
      <c r="H15" s="355" t="s">
        <v>75</v>
      </c>
      <c r="I15" s="355" t="s">
        <v>76</v>
      </c>
      <c r="J15" s="53">
        <v>1</v>
      </c>
      <c r="K15" s="215" t="s">
        <v>77</v>
      </c>
    </row>
    <row r="16" spans="1:11">
      <c r="A16" s="53">
        <v>14</v>
      </c>
      <c r="B16" s="215" t="s">
        <v>78</v>
      </c>
      <c r="C16" s="215" t="s">
        <v>79</v>
      </c>
      <c r="D16" s="215" t="s">
        <v>72</v>
      </c>
      <c r="E16" s="53" t="s">
        <v>73</v>
      </c>
      <c r="F16" s="360" t="s">
        <v>74</v>
      </c>
      <c r="G16" s="271">
        <v>60</v>
      </c>
      <c r="H16" s="355" t="s">
        <v>75</v>
      </c>
      <c r="I16" s="355" t="s">
        <v>76</v>
      </c>
      <c r="J16" s="53">
        <v>1</v>
      </c>
      <c r="K16" s="215" t="s">
        <v>18</v>
      </c>
    </row>
    <row r="17" spans="1:11">
      <c r="A17" s="53">
        <v>15</v>
      </c>
      <c r="B17" s="215" t="s">
        <v>80</v>
      </c>
      <c r="C17" s="215" t="s">
        <v>81</v>
      </c>
      <c r="D17" s="215" t="s">
        <v>82</v>
      </c>
      <c r="E17" s="53" t="s">
        <v>73</v>
      </c>
      <c r="F17" s="360" t="s">
        <v>74</v>
      </c>
      <c r="G17" s="271">
        <v>60</v>
      </c>
      <c r="H17" s="355" t="s">
        <v>75</v>
      </c>
      <c r="I17" s="355" t="s">
        <v>76</v>
      </c>
      <c r="J17" s="53">
        <v>1</v>
      </c>
      <c r="K17" s="361" t="s">
        <v>26</v>
      </c>
    </row>
    <row r="18" spans="1:11">
      <c r="A18" s="53">
        <v>16</v>
      </c>
      <c r="B18" s="215" t="s">
        <v>83</v>
      </c>
      <c r="C18" s="215" t="s">
        <v>84</v>
      </c>
      <c r="D18" s="215" t="s">
        <v>85</v>
      </c>
      <c r="E18" s="53" t="s">
        <v>73</v>
      </c>
      <c r="F18" s="360" t="s">
        <v>74</v>
      </c>
      <c r="G18" s="271">
        <v>60</v>
      </c>
      <c r="H18" s="355" t="s">
        <v>75</v>
      </c>
      <c r="I18" s="355" t="s">
        <v>76</v>
      </c>
      <c r="J18" s="53">
        <v>1</v>
      </c>
      <c r="K18" s="361" t="s">
        <v>86</v>
      </c>
    </row>
    <row r="19" spans="1:11">
      <c r="A19" s="53">
        <v>17</v>
      </c>
      <c r="B19" s="215" t="s">
        <v>87</v>
      </c>
      <c r="C19" s="215" t="s">
        <v>88</v>
      </c>
      <c r="D19" s="215" t="s">
        <v>89</v>
      </c>
      <c r="E19" s="53" t="s">
        <v>73</v>
      </c>
      <c r="F19" s="360" t="s">
        <v>74</v>
      </c>
      <c r="G19" s="271">
        <v>60</v>
      </c>
      <c r="H19" s="355" t="s">
        <v>75</v>
      </c>
      <c r="I19" s="355" t="s">
        <v>76</v>
      </c>
      <c r="J19" s="53">
        <v>1</v>
      </c>
      <c r="K19" s="215" t="s">
        <v>90</v>
      </c>
    </row>
    <row r="20" spans="1:11">
      <c r="A20" s="53">
        <v>18</v>
      </c>
      <c r="B20" s="215" t="s">
        <v>91</v>
      </c>
      <c r="C20" s="215" t="s">
        <v>92</v>
      </c>
      <c r="D20" s="53"/>
      <c r="E20" s="357" t="s">
        <v>52</v>
      </c>
      <c r="F20" s="358" t="s">
        <v>53</v>
      </c>
      <c r="G20" s="53">
        <v>60</v>
      </c>
      <c r="H20" s="358" t="s">
        <v>54</v>
      </c>
      <c r="I20" s="358" t="s">
        <v>55</v>
      </c>
      <c r="J20" s="53">
        <v>6</v>
      </c>
      <c r="K20" s="215" t="s">
        <v>33</v>
      </c>
    </row>
    <row r="21" spans="1:11">
      <c r="A21" s="53">
        <v>19</v>
      </c>
      <c r="B21" s="215" t="s">
        <v>93</v>
      </c>
      <c r="C21" s="215" t="s">
        <v>94</v>
      </c>
      <c r="D21" s="215" t="s">
        <v>95</v>
      </c>
      <c r="E21" s="53" t="s">
        <v>96</v>
      </c>
      <c r="F21" s="355" t="s">
        <v>97</v>
      </c>
      <c r="G21" s="53">
        <v>1</v>
      </c>
      <c r="K21" s="215" t="s">
        <v>18</v>
      </c>
    </row>
    <row r="22" spans="1:11">
      <c r="A22" s="53">
        <v>20</v>
      </c>
      <c r="B22" s="215" t="s">
        <v>98</v>
      </c>
      <c r="C22" s="361" t="s">
        <v>99</v>
      </c>
      <c r="D22" s="215" t="s">
        <v>100</v>
      </c>
      <c r="E22" s="53" t="s">
        <v>101</v>
      </c>
      <c r="F22" s="355" t="s">
        <v>102</v>
      </c>
      <c r="G22" s="53">
        <v>1</v>
      </c>
      <c r="K22" s="215" t="s">
        <v>18</v>
      </c>
    </row>
    <row r="23" spans="1:1">
      <c r="A23" s="274"/>
    </row>
  </sheetData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96"/>
  <sheetViews>
    <sheetView tabSelected="1" zoomScale="90" zoomScaleNormal="90" workbookViewId="0">
      <pane ySplit="1" topLeftCell="A2" activePane="bottomLeft" state="frozen"/>
      <selection/>
      <selection pane="bottomLeft" activeCell="H1" sqref="H$1:H$1048576"/>
    </sheetView>
  </sheetViews>
  <sheetFormatPr defaultColWidth="9" defaultRowHeight="14"/>
  <cols>
    <col min="2" max="2" width="15" customWidth="1"/>
    <col min="3" max="3" width="30.1090909090909" customWidth="1"/>
    <col min="4" max="4" width="19.1090909090909" customWidth="1"/>
    <col min="5" max="5" width="20.3363636363636" customWidth="1"/>
    <col min="6" max="6" width="17.4454545454545" style="255" customWidth="1"/>
    <col min="7" max="7" width="10" customWidth="1"/>
    <col min="8" max="8" width="16.6636363636364" style="3" customWidth="1"/>
    <col min="9" max="9" width="10" style="3" customWidth="1"/>
    <col min="10" max="10" width="13.7818181818182" customWidth="1"/>
    <col min="11" max="11" width="6.89090909090909" style="3" customWidth="1"/>
    <col min="12" max="12" width="5.78181818181818" customWidth="1"/>
    <col min="13" max="13" width="22.8909090909091" customWidth="1"/>
    <col min="14" max="14" width="17.4454545454545" customWidth="1"/>
  </cols>
  <sheetData>
    <row r="1" ht="13.95" customHeight="1" spans="1:13">
      <c r="A1" s="245" t="s">
        <v>0</v>
      </c>
      <c r="B1" s="245" t="s">
        <v>103</v>
      </c>
      <c r="C1" s="245" t="s">
        <v>104</v>
      </c>
      <c r="D1" s="245" t="s">
        <v>105</v>
      </c>
      <c r="E1" s="245" t="s">
        <v>103</v>
      </c>
      <c r="F1" s="245" t="s">
        <v>106</v>
      </c>
      <c r="G1" s="245" t="s">
        <v>107</v>
      </c>
      <c r="H1" s="245" t="s">
        <v>108</v>
      </c>
      <c r="I1" s="53" t="s">
        <v>6</v>
      </c>
      <c r="J1" s="53" t="s">
        <v>10</v>
      </c>
      <c r="K1" s="245" t="s">
        <v>109</v>
      </c>
      <c r="L1" s="53" t="s">
        <v>110</v>
      </c>
      <c r="M1" s="53" t="s">
        <v>111</v>
      </c>
    </row>
    <row r="2" hidden="1" spans="1:13">
      <c r="A2" s="53">
        <v>1</v>
      </c>
      <c r="B2" s="245" t="s">
        <v>112</v>
      </c>
      <c r="C2" s="246" t="s">
        <v>113</v>
      </c>
      <c r="D2" s="247" t="s">
        <v>114</v>
      </c>
      <c r="E2" s="247"/>
      <c r="F2" s="268" t="s">
        <v>115</v>
      </c>
      <c r="G2" s="245" t="s">
        <v>39</v>
      </c>
      <c r="H2" s="60" t="s">
        <v>116</v>
      </c>
      <c r="I2" s="64">
        <v>1</v>
      </c>
      <c r="J2" s="87" t="s">
        <v>86</v>
      </c>
      <c r="K2" s="87"/>
      <c r="L2" s="53"/>
      <c r="M2" s="53"/>
    </row>
    <row r="3" ht="13.95" customHeight="1" spans="1:13">
      <c r="A3" s="58">
        <v>2</v>
      </c>
      <c r="B3" s="53"/>
      <c r="C3" s="53"/>
      <c r="D3" s="247" t="s">
        <v>117</v>
      </c>
      <c r="E3" s="68" t="s">
        <v>118</v>
      </c>
      <c r="F3" s="282" t="s">
        <v>115</v>
      </c>
      <c r="G3" s="53" t="s">
        <v>37</v>
      </c>
      <c r="H3" s="60" t="s">
        <v>119</v>
      </c>
      <c r="I3" s="64">
        <v>60</v>
      </c>
      <c r="J3" s="252"/>
      <c r="K3" s="250">
        <v>6</v>
      </c>
      <c r="L3" s="53"/>
      <c r="M3" s="53"/>
    </row>
    <row r="4" ht="13.95" customHeight="1" spans="1:13">
      <c r="A4" s="58">
        <v>3</v>
      </c>
      <c r="B4" s="60" t="s">
        <v>120</v>
      </c>
      <c r="C4" s="283" t="s">
        <v>121</v>
      </c>
      <c r="D4" s="247"/>
      <c r="E4" s="53"/>
      <c r="F4" s="282"/>
      <c r="G4" s="245"/>
      <c r="H4" s="60"/>
      <c r="I4" s="64"/>
      <c r="J4" s="87" t="s">
        <v>18</v>
      </c>
      <c r="K4" s="313">
        <v>8</v>
      </c>
      <c r="L4" s="53"/>
      <c r="M4" s="53"/>
    </row>
    <row r="5" ht="13.95" customHeight="1" spans="1:13">
      <c r="A5" s="58">
        <v>4</v>
      </c>
      <c r="B5" s="64"/>
      <c r="C5" s="64"/>
      <c r="D5" s="284" t="s">
        <v>117</v>
      </c>
      <c r="E5" s="60" t="s">
        <v>122</v>
      </c>
      <c r="F5" s="282" t="s">
        <v>123</v>
      </c>
      <c r="G5" s="53"/>
      <c r="H5" s="60" t="s">
        <v>124</v>
      </c>
      <c r="I5" s="64">
        <v>1</v>
      </c>
      <c r="J5" s="252"/>
      <c r="K5" s="314"/>
      <c r="L5" s="53"/>
      <c r="M5" s="53"/>
    </row>
    <row r="6" ht="13.95" customHeight="1" spans="1:13">
      <c r="A6" s="58">
        <v>5</v>
      </c>
      <c r="B6" s="60" t="s">
        <v>125</v>
      </c>
      <c r="C6" s="283" t="s">
        <v>126</v>
      </c>
      <c r="D6" s="247" t="s">
        <v>114</v>
      </c>
      <c r="E6" s="60"/>
      <c r="F6" s="282" t="s">
        <v>127</v>
      </c>
      <c r="G6" s="245" t="s">
        <v>128</v>
      </c>
      <c r="H6" s="53" t="s">
        <v>129</v>
      </c>
      <c r="I6" s="53">
        <v>1</v>
      </c>
      <c r="J6" s="87" t="s">
        <v>130</v>
      </c>
      <c r="K6" s="313">
        <v>8</v>
      </c>
      <c r="L6" s="53"/>
      <c r="M6" s="53"/>
    </row>
    <row r="7" ht="13.95" customHeight="1" spans="1:13">
      <c r="A7" s="58">
        <v>6</v>
      </c>
      <c r="B7" s="64"/>
      <c r="C7" s="64"/>
      <c r="D7" s="284" t="s">
        <v>117</v>
      </c>
      <c r="E7" s="60" t="s">
        <v>131</v>
      </c>
      <c r="F7" s="282" t="s">
        <v>132</v>
      </c>
      <c r="G7" s="53" t="s">
        <v>65</v>
      </c>
      <c r="H7" s="64" t="s">
        <v>133</v>
      </c>
      <c r="I7" s="53">
        <v>6</v>
      </c>
      <c r="J7" s="252"/>
      <c r="K7" s="314"/>
      <c r="L7" s="53"/>
      <c r="M7" s="53"/>
    </row>
    <row r="8" ht="13.95" customHeight="1" spans="1:13">
      <c r="A8" s="58">
        <v>7</v>
      </c>
      <c r="B8" s="245" t="s">
        <v>134</v>
      </c>
      <c r="C8" s="246" t="s">
        <v>135</v>
      </c>
      <c r="D8" s="247" t="s">
        <v>114</v>
      </c>
      <c r="E8" s="247"/>
      <c r="F8" s="282" t="s">
        <v>136</v>
      </c>
      <c r="G8" s="245" t="s">
        <v>137</v>
      </c>
      <c r="H8" s="53" t="s">
        <v>138</v>
      </c>
      <c r="I8" s="53">
        <v>1</v>
      </c>
      <c r="J8" s="87" t="s">
        <v>18</v>
      </c>
      <c r="K8" s="86">
        <v>5</v>
      </c>
      <c r="L8" s="53"/>
      <c r="M8" s="53"/>
    </row>
    <row r="9" ht="13.95" customHeight="1" spans="1:13">
      <c r="A9" s="58">
        <v>8</v>
      </c>
      <c r="B9" s="53"/>
      <c r="C9" s="53"/>
      <c r="D9" s="247" t="s">
        <v>117</v>
      </c>
      <c r="E9" s="68" t="s">
        <v>139</v>
      </c>
      <c r="F9" s="282" t="s">
        <v>140</v>
      </c>
      <c r="G9" s="53" t="s">
        <v>141</v>
      </c>
      <c r="H9" s="53" t="s">
        <v>142</v>
      </c>
      <c r="I9" s="53">
        <v>5</v>
      </c>
      <c r="J9" s="252"/>
      <c r="K9" s="250"/>
      <c r="L9" s="53"/>
      <c r="M9" s="53"/>
    </row>
    <row r="10" ht="13.95" customHeight="1" spans="1:13">
      <c r="A10" s="64">
        <v>9</v>
      </c>
      <c r="B10" s="245" t="s">
        <v>143</v>
      </c>
      <c r="C10" s="246" t="s">
        <v>135</v>
      </c>
      <c r="D10" s="247" t="s">
        <v>114</v>
      </c>
      <c r="E10" s="247"/>
      <c r="F10" s="282" t="s">
        <v>115</v>
      </c>
      <c r="G10" s="245" t="s">
        <v>144</v>
      </c>
      <c r="H10" s="53"/>
      <c r="I10" s="53"/>
      <c r="J10" s="87"/>
      <c r="K10" s="87"/>
      <c r="L10" s="53"/>
      <c r="M10" s="245" t="s">
        <v>145</v>
      </c>
    </row>
    <row r="11" ht="13.95" customHeight="1" spans="1:13">
      <c r="A11" s="64">
        <v>10</v>
      </c>
      <c r="B11" s="53"/>
      <c r="C11" s="53"/>
      <c r="D11" s="247" t="s">
        <v>117</v>
      </c>
      <c r="E11" s="68" t="s">
        <v>146</v>
      </c>
      <c r="F11" s="282" t="s">
        <v>115</v>
      </c>
      <c r="G11" s="53"/>
      <c r="H11" s="53"/>
      <c r="I11" s="53"/>
      <c r="J11" s="252"/>
      <c r="K11" s="250"/>
      <c r="L11" s="53"/>
      <c r="M11" s="53"/>
    </row>
    <row r="12" ht="13.95" customHeight="1" spans="1:13">
      <c r="A12" s="64">
        <v>11</v>
      </c>
      <c r="B12" s="245" t="s">
        <v>147</v>
      </c>
      <c r="C12" s="246" t="s">
        <v>148</v>
      </c>
      <c r="D12" s="247" t="s">
        <v>114</v>
      </c>
      <c r="E12" s="247"/>
      <c r="F12" s="282" t="s">
        <v>115</v>
      </c>
      <c r="G12" s="245" t="s">
        <v>149</v>
      </c>
      <c r="H12" s="53"/>
      <c r="I12" s="53"/>
      <c r="J12" s="87"/>
      <c r="K12" s="87"/>
      <c r="L12" s="53"/>
      <c r="M12" s="245" t="s">
        <v>145</v>
      </c>
    </row>
    <row r="13" ht="13.95" customHeight="1" spans="1:13">
      <c r="A13" s="64">
        <v>12</v>
      </c>
      <c r="B13" s="53"/>
      <c r="C13" s="53"/>
      <c r="D13" s="247" t="s">
        <v>117</v>
      </c>
      <c r="E13" s="68" t="s">
        <v>150</v>
      </c>
      <c r="F13" s="282" t="s">
        <v>115</v>
      </c>
      <c r="G13" s="53"/>
      <c r="H13" s="53"/>
      <c r="I13" s="53"/>
      <c r="J13" s="252"/>
      <c r="K13" s="250"/>
      <c r="L13" s="53"/>
      <c r="M13" s="53"/>
    </row>
    <row r="14" ht="14.4" hidden="1" customHeight="1" spans="1:13">
      <c r="A14" s="53">
        <v>13</v>
      </c>
      <c r="B14" s="245" t="s">
        <v>151</v>
      </c>
      <c r="C14" s="246" t="s">
        <v>152</v>
      </c>
      <c r="D14" s="247" t="s">
        <v>114</v>
      </c>
      <c r="E14" s="247"/>
      <c r="F14" s="268" t="s">
        <v>115</v>
      </c>
      <c r="G14" s="245" t="s">
        <v>153</v>
      </c>
      <c r="H14" s="215"/>
      <c r="I14" s="53"/>
      <c r="J14" s="87"/>
      <c r="K14" s="87"/>
      <c r="L14" s="53"/>
      <c r="M14" s="245" t="s">
        <v>154</v>
      </c>
    </row>
    <row r="15" hidden="1" spans="1:13">
      <c r="A15" s="53">
        <v>15</v>
      </c>
      <c r="B15" s="245" t="s">
        <v>155</v>
      </c>
      <c r="C15" s="246" t="s">
        <v>156</v>
      </c>
      <c r="D15" s="247" t="s">
        <v>114</v>
      </c>
      <c r="E15" s="247"/>
      <c r="F15" s="268" t="s">
        <v>115</v>
      </c>
      <c r="G15" s="245"/>
      <c r="H15" s="215"/>
      <c r="I15" s="53"/>
      <c r="J15" s="87"/>
      <c r="K15" s="87"/>
      <c r="L15" s="53"/>
      <c r="M15" s="53"/>
    </row>
    <row r="16" ht="13.95" customHeight="1" spans="1:13">
      <c r="A16" s="58">
        <v>16</v>
      </c>
      <c r="B16" s="53"/>
      <c r="C16" s="53"/>
      <c r="D16" s="285" t="s">
        <v>117</v>
      </c>
      <c r="E16" s="285" t="s">
        <v>157</v>
      </c>
      <c r="F16" s="286" t="s">
        <v>115</v>
      </c>
      <c r="G16" s="287" t="s">
        <v>14</v>
      </c>
      <c r="H16" s="287" t="s">
        <v>158</v>
      </c>
      <c r="I16" s="287">
        <v>40</v>
      </c>
      <c r="J16" s="315"/>
      <c r="K16" s="250">
        <v>6</v>
      </c>
      <c r="L16" s="53"/>
      <c r="M16" s="53"/>
    </row>
    <row r="17" hidden="1" spans="1:13">
      <c r="A17" s="53">
        <v>17</v>
      </c>
      <c r="B17" s="245" t="s">
        <v>159</v>
      </c>
      <c r="C17" s="246" t="s">
        <v>156</v>
      </c>
      <c r="D17" s="247" t="s">
        <v>114</v>
      </c>
      <c r="E17" s="285" t="s">
        <v>160</v>
      </c>
      <c r="F17" s="268" t="s">
        <v>115</v>
      </c>
      <c r="G17" s="287" t="s">
        <v>14</v>
      </c>
      <c r="H17" s="287" t="s">
        <v>158</v>
      </c>
      <c r="I17" s="287">
        <v>40</v>
      </c>
      <c r="J17" s="87"/>
      <c r="K17" s="87"/>
      <c r="L17" s="53"/>
      <c r="M17" s="53"/>
    </row>
    <row r="18" ht="13.95" customHeight="1" spans="1:13">
      <c r="A18" s="58">
        <v>18</v>
      </c>
      <c r="B18" s="53"/>
      <c r="C18" s="53"/>
      <c r="D18" s="285" t="s">
        <v>117</v>
      </c>
      <c r="E18" s="285" t="s">
        <v>161</v>
      </c>
      <c r="F18" s="286" t="s">
        <v>115</v>
      </c>
      <c r="G18" s="287" t="s">
        <v>14</v>
      </c>
      <c r="H18" s="287" t="s">
        <v>158</v>
      </c>
      <c r="I18" s="287">
        <v>40</v>
      </c>
      <c r="J18" s="315"/>
      <c r="K18" s="250">
        <v>6</v>
      </c>
      <c r="L18" s="53"/>
      <c r="M18" s="53"/>
    </row>
    <row r="19" hidden="1" spans="1:13">
      <c r="A19" s="53">
        <v>19</v>
      </c>
      <c r="B19" s="245" t="s">
        <v>162</v>
      </c>
      <c r="C19" s="246" t="s">
        <v>156</v>
      </c>
      <c r="D19" s="247" t="s">
        <v>114</v>
      </c>
      <c r="E19" s="285" t="s">
        <v>163</v>
      </c>
      <c r="F19" s="268" t="s">
        <v>115</v>
      </c>
      <c r="G19" s="287" t="s">
        <v>14</v>
      </c>
      <c r="H19" s="287" t="s">
        <v>158</v>
      </c>
      <c r="I19" s="287">
        <v>40</v>
      </c>
      <c r="J19" s="87"/>
      <c r="K19" s="87"/>
      <c r="L19" s="53"/>
      <c r="M19" s="53"/>
    </row>
    <row r="20" ht="13.95" customHeight="1" spans="1:13">
      <c r="A20" s="58">
        <v>20</v>
      </c>
      <c r="B20" s="53"/>
      <c r="C20" s="53"/>
      <c r="D20" s="285" t="s">
        <v>117</v>
      </c>
      <c r="E20" s="285" t="s">
        <v>164</v>
      </c>
      <c r="F20" s="286" t="s">
        <v>115</v>
      </c>
      <c r="G20" s="287" t="s">
        <v>14</v>
      </c>
      <c r="H20" s="287" t="s">
        <v>158</v>
      </c>
      <c r="I20" s="287">
        <v>40</v>
      </c>
      <c r="J20" s="315"/>
      <c r="K20" s="250">
        <v>6</v>
      </c>
      <c r="L20" s="53"/>
      <c r="M20" s="53"/>
    </row>
    <row r="21" hidden="1" spans="1:13">
      <c r="A21" s="53">
        <v>21</v>
      </c>
      <c r="B21" s="245" t="s">
        <v>165</v>
      </c>
      <c r="C21" s="246" t="s">
        <v>156</v>
      </c>
      <c r="D21" s="247" t="s">
        <v>114</v>
      </c>
      <c r="E21" s="285" t="s">
        <v>166</v>
      </c>
      <c r="F21" s="268" t="s">
        <v>115</v>
      </c>
      <c r="G21" s="287" t="s">
        <v>14</v>
      </c>
      <c r="H21" s="287" t="s">
        <v>158</v>
      </c>
      <c r="I21" s="287">
        <v>40</v>
      </c>
      <c r="J21" s="87"/>
      <c r="K21" s="87"/>
      <c r="L21" s="53"/>
      <c r="M21" s="53"/>
    </row>
    <row r="22" ht="13.95" customHeight="1" spans="1:13">
      <c r="A22" s="58">
        <v>22</v>
      </c>
      <c r="B22" s="53"/>
      <c r="C22" s="53"/>
      <c r="D22" s="285" t="s">
        <v>117</v>
      </c>
      <c r="E22" s="285" t="s">
        <v>167</v>
      </c>
      <c r="F22" s="286" t="s">
        <v>115</v>
      </c>
      <c r="G22" s="287" t="s">
        <v>14</v>
      </c>
      <c r="H22" s="287" t="s">
        <v>158</v>
      </c>
      <c r="I22" s="287">
        <v>40</v>
      </c>
      <c r="J22" s="315"/>
      <c r="K22" s="250">
        <v>6</v>
      </c>
      <c r="L22" s="53"/>
      <c r="M22" s="53"/>
    </row>
    <row r="23" hidden="1" spans="1:13">
      <c r="A23" s="53">
        <v>23</v>
      </c>
      <c r="B23" s="245" t="s">
        <v>168</v>
      </c>
      <c r="C23" s="246" t="s">
        <v>156</v>
      </c>
      <c r="D23" s="247" t="s">
        <v>114</v>
      </c>
      <c r="E23" s="285" t="s">
        <v>160</v>
      </c>
      <c r="F23" s="268" t="s">
        <v>115</v>
      </c>
      <c r="G23" s="287" t="s">
        <v>14</v>
      </c>
      <c r="H23" s="287" t="s">
        <v>158</v>
      </c>
      <c r="I23" s="287">
        <v>40</v>
      </c>
      <c r="J23" s="87"/>
      <c r="K23" s="87"/>
      <c r="L23" s="53"/>
      <c r="M23" s="53"/>
    </row>
    <row r="24" ht="13.95" customHeight="1" spans="1:13">
      <c r="A24" s="58">
        <v>24</v>
      </c>
      <c r="B24" s="53"/>
      <c r="C24" s="53"/>
      <c r="D24" s="285" t="s">
        <v>117</v>
      </c>
      <c r="E24" s="285" t="s">
        <v>169</v>
      </c>
      <c r="F24" s="286" t="s">
        <v>115</v>
      </c>
      <c r="G24" s="287" t="s">
        <v>14</v>
      </c>
      <c r="H24" s="287" t="s">
        <v>158</v>
      </c>
      <c r="I24" s="287">
        <v>40</v>
      </c>
      <c r="J24" s="315"/>
      <c r="K24" s="250">
        <v>6</v>
      </c>
      <c r="L24" s="53"/>
      <c r="M24" s="53"/>
    </row>
    <row r="25" hidden="1" spans="1:13">
      <c r="A25" s="53">
        <v>25</v>
      </c>
      <c r="B25" s="245" t="s">
        <v>170</v>
      </c>
      <c r="C25" s="246" t="s">
        <v>156</v>
      </c>
      <c r="D25" s="247" t="s">
        <v>114</v>
      </c>
      <c r="E25" s="285" t="s">
        <v>163</v>
      </c>
      <c r="F25" s="268" t="s">
        <v>115</v>
      </c>
      <c r="G25" s="287" t="s">
        <v>14</v>
      </c>
      <c r="H25" s="287" t="s">
        <v>158</v>
      </c>
      <c r="I25" s="287">
        <v>40</v>
      </c>
      <c r="J25" s="87"/>
      <c r="K25" s="87"/>
      <c r="L25" s="53"/>
      <c r="M25" s="53"/>
    </row>
    <row r="26" ht="13.95" customHeight="1" spans="1:13">
      <c r="A26" s="58">
        <v>26</v>
      </c>
      <c r="B26" s="53"/>
      <c r="C26" s="53"/>
      <c r="D26" s="285" t="s">
        <v>117</v>
      </c>
      <c r="E26" s="285" t="s">
        <v>171</v>
      </c>
      <c r="F26" s="286" t="s">
        <v>115</v>
      </c>
      <c r="G26" s="287" t="s">
        <v>14</v>
      </c>
      <c r="H26" s="287" t="s">
        <v>158</v>
      </c>
      <c r="I26" s="287">
        <v>40</v>
      </c>
      <c r="J26" s="315"/>
      <c r="K26" s="250">
        <v>6</v>
      </c>
      <c r="L26" s="53"/>
      <c r="M26" s="53"/>
    </row>
    <row r="27" hidden="1" spans="1:13">
      <c r="A27" s="53">
        <v>27</v>
      </c>
      <c r="B27" s="60" t="s">
        <v>172</v>
      </c>
      <c r="C27" s="283" t="s">
        <v>156</v>
      </c>
      <c r="D27" s="284" t="s">
        <v>114</v>
      </c>
      <c r="E27" s="285" t="s">
        <v>166</v>
      </c>
      <c r="F27" s="288" t="s">
        <v>173</v>
      </c>
      <c r="G27" s="287" t="s">
        <v>14</v>
      </c>
      <c r="H27" s="287" t="s">
        <v>158</v>
      </c>
      <c r="I27" s="287">
        <v>40</v>
      </c>
      <c r="J27" s="87" t="s">
        <v>174</v>
      </c>
      <c r="K27" s="87"/>
      <c r="L27" s="53"/>
      <c r="M27" s="53"/>
    </row>
    <row r="28" ht="13.95" customHeight="1" spans="1:13">
      <c r="A28" s="58">
        <v>28</v>
      </c>
      <c r="B28" s="287"/>
      <c r="C28" s="287"/>
      <c r="D28" s="285" t="s">
        <v>117</v>
      </c>
      <c r="E28" s="285" t="s">
        <v>175</v>
      </c>
      <c r="F28" s="286" t="s">
        <v>176</v>
      </c>
      <c r="G28" s="287" t="s">
        <v>14</v>
      </c>
      <c r="H28" s="287" t="s">
        <v>158</v>
      </c>
      <c r="I28" s="287">
        <v>40</v>
      </c>
      <c r="J28" s="252"/>
      <c r="K28" s="250">
        <v>6</v>
      </c>
      <c r="L28" s="53"/>
      <c r="M28" s="53"/>
    </row>
    <row r="29" hidden="1" spans="1:13">
      <c r="A29" s="53">
        <v>29</v>
      </c>
      <c r="B29" s="60" t="s">
        <v>177</v>
      </c>
      <c r="C29" s="283" t="s">
        <v>156</v>
      </c>
      <c r="D29" s="284" t="s">
        <v>114</v>
      </c>
      <c r="E29" s="284" t="s">
        <v>178</v>
      </c>
      <c r="F29" s="288" t="s">
        <v>179</v>
      </c>
      <c r="G29" s="245" t="s">
        <v>16</v>
      </c>
      <c r="H29" s="215" t="s">
        <v>180</v>
      </c>
      <c r="I29" s="53">
        <v>1</v>
      </c>
      <c r="J29" s="87" t="s">
        <v>181</v>
      </c>
      <c r="K29" s="87"/>
      <c r="L29" s="53"/>
      <c r="M29" s="53"/>
    </row>
    <row r="30" ht="13.95" customHeight="1" spans="1:13">
      <c r="A30" s="58">
        <v>30</v>
      </c>
      <c r="B30" s="287"/>
      <c r="C30" s="287"/>
      <c r="D30" s="285" t="s">
        <v>117</v>
      </c>
      <c r="E30" s="285" t="s">
        <v>160</v>
      </c>
      <c r="F30" s="286" t="s">
        <v>182</v>
      </c>
      <c r="G30" s="287" t="s">
        <v>14</v>
      </c>
      <c r="H30" s="287" t="s">
        <v>158</v>
      </c>
      <c r="I30" s="287">
        <v>40</v>
      </c>
      <c r="J30" s="252"/>
      <c r="K30" s="250">
        <v>6</v>
      </c>
      <c r="L30" s="53"/>
      <c r="M30" s="53"/>
    </row>
    <row r="31" hidden="1" spans="1:13">
      <c r="A31" s="53">
        <v>31</v>
      </c>
      <c r="B31" s="60" t="s">
        <v>183</v>
      </c>
      <c r="C31" s="283" t="s">
        <v>156</v>
      </c>
      <c r="D31" s="284" t="s">
        <v>114</v>
      </c>
      <c r="E31" s="284" t="s">
        <v>184</v>
      </c>
      <c r="F31" s="288" t="s">
        <v>185</v>
      </c>
      <c r="G31" s="245" t="s">
        <v>16</v>
      </c>
      <c r="H31" s="215" t="s">
        <v>180</v>
      </c>
      <c r="I31" s="53">
        <v>1</v>
      </c>
      <c r="J31" s="87" t="s">
        <v>186</v>
      </c>
      <c r="K31" s="87"/>
      <c r="L31" s="53"/>
      <c r="M31" s="53"/>
    </row>
    <row r="32" ht="13.95" customHeight="1" spans="1:13">
      <c r="A32" s="58">
        <v>32</v>
      </c>
      <c r="B32" s="287"/>
      <c r="C32" s="287"/>
      <c r="D32" s="285" t="s">
        <v>117</v>
      </c>
      <c r="E32" s="285" t="s">
        <v>187</v>
      </c>
      <c r="F32" s="286" t="s">
        <v>188</v>
      </c>
      <c r="G32" s="287" t="s">
        <v>14</v>
      </c>
      <c r="H32" s="287" t="s">
        <v>158</v>
      </c>
      <c r="I32" s="287">
        <v>40</v>
      </c>
      <c r="J32" s="252"/>
      <c r="K32" s="250">
        <v>6</v>
      </c>
      <c r="L32" s="53"/>
      <c r="M32" s="53"/>
    </row>
    <row r="33" hidden="1" spans="1:13">
      <c r="A33" s="53">
        <v>33</v>
      </c>
      <c r="B33" s="60" t="s">
        <v>189</v>
      </c>
      <c r="C33" s="283" t="s">
        <v>156</v>
      </c>
      <c r="D33" s="284" t="s">
        <v>114</v>
      </c>
      <c r="E33" s="284" t="s">
        <v>190</v>
      </c>
      <c r="F33" s="288" t="s">
        <v>191</v>
      </c>
      <c r="G33" s="245" t="s">
        <v>16</v>
      </c>
      <c r="H33" s="215" t="s">
        <v>180</v>
      </c>
      <c r="I33" s="53">
        <v>1</v>
      </c>
      <c r="J33" s="87" t="s">
        <v>26</v>
      </c>
      <c r="K33" s="87"/>
      <c r="L33" s="53"/>
      <c r="M33" s="53"/>
    </row>
    <row r="34" ht="15" customHeight="1" spans="1:13">
      <c r="A34" s="58">
        <v>34</v>
      </c>
      <c r="B34" s="287"/>
      <c r="C34" s="287"/>
      <c r="D34" s="285" t="s">
        <v>117</v>
      </c>
      <c r="E34" s="285" t="s">
        <v>163</v>
      </c>
      <c r="F34" s="286" t="s">
        <v>192</v>
      </c>
      <c r="G34" s="287" t="s">
        <v>14</v>
      </c>
      <c r="H34" s="287" t="s">
        <v>158</v>
      </c>
      <c r="I34" s="287">
        <v>40</v>
      </c>
      <c r="J34" s="252"/>
      <c r="K34" s="250">
        <v>6</v>
      </c>
      <c r="L34" s="53"/>
      <c r="M34" s="53"/>
    </row>
    <row r="35" hidden="1" spans="1:13">
      <c r="A35" s="53">
        <v>35</v>
      </c>
      <c r="B35" s="60" t="s">
        <v>193</v>
      </c>
      <c r="C35" s="283" t="s">
        <v>156</v>
      </c>
      <c r="D35" s="284" t="s">
        <v>114</v>
      </c>
      <c r="E35" s="284" t="s">
        <v>194</v>
      </c>
      <c r="F35" s="288" t="s">
        <v>195</v>
      </c>
      <c r="G35" s="245" t="s">
        <v>16</v>
      </c>
      <c r="H35" s="215" t="s">
        <v>180</v>
      </c>
      <c r="I35" s="53">
        <v>1</v>
      </c>
      <c r="J35" s="87" t="s">
        <v>18</v>
      </c>
      <c r="K35" s="87"/>
      <c r="L35" s="53"/>
      <c r="M35" s="53"/>
    </row>
    <row r="36" ht="15" customHeight="1" spans="1:13">
      <c r="A36" s="58">
        <v>36</v>
      </c>
      <c r="B36" s="287"/>
      <c r="C36" s="287"/>
      <c r="D36" s="285" t="s">
        <v>117</v>
      </c>
      <c r="E36" s="285" t="s">
        <v>196</v>
      </c>
      <c r="F36" s="286" t="s">
        <v>197</v>
      </c>
      <c r="G36" s="287" t="s">
        <v>14</v>
      </c>
      <c r="H36" s="287" t="s">
        <v>158</v>
      </c>
      <c r="I36" s="287">
        <v>40</v>
      </c>
      <c r="J36" s="252"/>
      <c r="K36" s="250">
        <v>6</v>
      </c>
      <c r="L36" s="53"/>
      <c r="M36" s="53"/>
    </row>
    <row r="37" hidden="1" spans="1:13">
      <c r="A37" s="53">
        <v>37</v>
      </c>
      <c r="B37" s="60" t="s">
        <v>198</v>
      </c>
      <c r="C37" s="283" t="s">
        <v>156</v>
      </c>
      <c r="D37" s="284" t="s">
        <v>114</v>
      </c>
      <c r="E37" s="284" t="s">
        <v>199</v>
      </c>
      <c r="F37" s="288" t="s">
        <v>200</v>
      </c>
      <c r="G37" s="245" t="s">
        <v>16</v>
      </c>
      <c r="H37" s="215" t="s">
        <v>180</v>
      </c>
      <c r="I37" s="53">
        <v>1</v>
      </c>
      <c r="J37" s="87" t="s">
        <v>201</v>
      </c>
      <c r="K37" s="87"/>
      <c r="L37" s="53"/>
      <c r="M37" s="53"/>
    </row>
    <row r="38" ht="15" customHeight="1" spans="1:13">
      <c r="A38" s="58">
        <v>38</v>
      </c>
      <c r="B38" s="287"/>
      <c r="C38" s="287"/>
      <c r="D38" s="285" t="s">
        <v>117</v>
      </c>
      <c r="E38" s="285" t="s">
        <v>166</v>
      </c>
      <c r="F38" s="286" t="s">
        <v>202</v>
      </c>
      <c r="G38" s="287" t="s">
        <v>14</v>
      </c>
      <c r="H38" s="287" t="s">
        <v>158</v>
      </c>
      <c r="I38" s="287">
        <v>40</v>
      </c>
      <c r="J38" s="252"/>
      <c r="K38" s="250">
        <v>6</v>
      </c>
      <c r="L38" s="53"/>
      <c r="M38" s="53"/>
    </row>
    <row r="39" hidden="1" spans="1:13">
      <c r="A39" s="53">
        <v>39</v>
      </c>
      <c r="B39" s="289" t="s">
        <v>203</v>
      </c>
      <c r="C39" s="290" t="s">
        <v>204</v>
      </c>
      <c r="D39" s="247" t="s">
        <v>114</v>
      </c>
      <c r="E39" s="291"/>
      <c r="F39" s="292"/>
      <c r="G39" s="245" t="s">
        <v>31</v>
      </c>
      <c r="H39" s="215" t="s">
        <v>205</v>
      </c>
      <c r="I39" s="53">
        <v>12</v>
      </c>
      <c r="J39" s="87" t="s">
        <v>26</v>
      </c>
      <c r="K39" s="87"/>
      <c r="L39" s="53"/>
      <c r="M39" s="53"/>
    </row>
    <row r="40" ht="15" customHeight="1" spans="1:13">
      <c r="A40" s="58">
        <v>40</v>
      </c>
      <c r="B40" s="33"/>
      <c r="C40" s="33"/>
      <c r="D40" s="293" t="s">
        <v>117</v>
      </c>
      <c r="E40" s="293" t="s">
        <v>206</v>
      </c>
      <c r="F40" s="294" t="s">
        <v>207</v>
      </c>
      <c r="G40" s="53" t="s">
        <v>29</v>
      </c>
      <c r="H40" s="53" t="s">
        <v>208</v>
      </c>
      <c r="I40" s="53">
        <v>120</v>
      </c>
      <c r="J40" s="252"/>
      <c r="K40" s="250">
        <v>7</v>
      </c>
      <c r="L40" s="53"/>
      <c r="M40" s="53"/>
    </row>
    <row r="41" hidden="1" spans="1:13">
      <c r="A41" s="53">
        <v>41</v>
      </c>
      <c r="B41" s="289" t="s">
        <v>209</v>
      </c>
      <c r="C41" s="290"/>
      <c r="D41" s="247" t="s">
        <v>114</v>
      </c>
      <c r="E41" s="284" t="s">
        <v>210</v>
      </c>
      <c r="F41" s="292"/>
      <c r="G41" s="245" t="s">
        <v>31</v>
      </c>
      <c r="H41" s="215" t="s">
        <v>205</v>
      </c>
      <c r="I41" s="53">
        <v>12</v>
      </c>
      <c r="J41" s="87" t="s">
        <v>18</v>
      </c>
      <c r="K41" s="87"/>
      <c r="L41" s="53"/>
      <c r="M41" s="53"/>
    </row>
    <row r="42" ht="15" customHeight="1" spans="1:13">
      <c r="A42" s="58">
        <v>42</v>
      </c>
      <c r="B42" s="33"/>
      <c r="C42" s="33"/>
      <c r="D42" s="293" t="s">
        <v>117</v>
      </c>
      <c r="E42" s="293" t="s">
        <v>211</v>
      </c>
      <c r="F42" s="294" t="s">
        <v>207</v>
      </c>
      <c r="G42" s="53" t="s">
        <v>29</v>
      </c>
      <c r="H42" s="53" t="s">
        <v>208</v>
      </c>
      <c r="I42" s="53">
        <v>120</v>
      </c>
      <c r="J42" s="252"/>
      <c r="K42" s="250">
        <v>7</v>
      </c>
      <c r="L42" s="53"/>
      <c r="M42" s="53"/>
    </row>
    <row r="43" hidden="1" spans="1:13">
      <c r="A43" s="53">
        <v>43</v>
      </c>
      <c r="B43" s="60" t="s">
        <v>212</v>
      </c>
      <c r="C43" s="283" t="s">
        <v>156</v>
      </c>
      <c r="D43" s="284" t="s">
        <v>114</v>
      </c>
      <c r="E43" s="284" t="s">
        <v>213</v>
      </c>
      <c r="F43" s="288" t="s">
        <v>214</v>
      </c>
      <c r="G43" s="245" t="s">
        <v>215</v>
      </c>
      <c r="H43" s="215" t="s">
        <v>216</v>
      </c>
      <c r="I43" s="53">
        <v>12</v>
      </c>
      <c r="J43" s="87" t="s">
        <v>26</v>
      </c>
      <c r="K43" s="87"/>
      <c r="L43" s="53"/>
      <c r="M43" s="53"/>
    </row>
    <row r="44" ht="15" customHeight="1" spans="1:14">
      <c r="A44" s="58">
        <v>44</v>
      </c>
      <c r="B44" s="33"/>
      <c r="C44" s="33"/>
      <c r="D44" s="293" t="s">
        <v>117</v>
      </c>
      <c r="E44" s="293" t="s">
        <v>217</v>
      </c>
      <c r="F44" s="294" t="s">
        <v>218</v>
      </c>
      <c r="G44" s="53" t="s">
        <v>219</v>
      </c>
      <c r="H44" s="53" t="s">
        <v>220</v>
      </c>
      <c r="I44" s="53">
        <v>120</v>
      </c>
      <c r="J44" s="252"/>
      <c r="K44" s="316">
        <v>7</v>
      </c>
      <c r="L44" s="53"/>
      <c r="M44" s="53"/>
      <c r="N44">
        <v>180</v>
      </c>
    </row>
    <row r="45" hidden="1" spans="1:13">
      <c r="A45" s="53">
        <v>45</v>
      </c>
      <c r="B45" s="60" t="s">
        <v>221</v>
      </c>
      <c r="C45" s="283" t="s">
        <v>156</v>
      </c>
      <c r="D45" s="284" t="s">
        <v>114</v>
      </c>
      <c r="E45" s="284" t="s">
        <v>222</v>
      </c>
      <c r="F45" s="288" t="s">
        <v>223</v>
      </c>
      <c r="G45" s="245" t="s">
        <v>215</v>
      </c>
      <c r="H45" s="215" t="s">
        <v>216</v>
      </c>
      <c r="I45" s="53">
        <v>12</v>
      </c>
      <c r="J45" s="87" t="s">
        <v>18</v>
      </c>
      <c r="K45" s="87"/>
      <c r="L45" s="53"/>
      <c r="M45" s="53"/>
    </row>
    <row r="46" ht="15" customHeight="1" spans="1:14">
      <c r="A46" s="58">
        <v>46</v>
      </c>
      <c r="B46" s="33"/>
      <c r="C46" s="33"/>
      <c r="D46" s="293" t="s">
        <v>117</v>
      </c>
      <c r="E46" s="293" t="s">
        <v>210</v>
      </c>
      <c r="F46" s="294" t="s">
        <v>224</v>
      </c>
      <c r="G46" s="53" t="s">
        <v>219</v>
      </c>
      <c r="H46" s="53" t="s">
        <v>220</v>
      </c>
      <c r="I46" s="53">
        <v>120</v>
      </c>
      <c r="J46" s="252"/>
      <c r="K46" s="316">
        <v>7</v>
      </c>
      <c r="L46" s="53"/>
      <c r="M46" s="53"/>
      <c r="N46">
        <v>7</v>
      </c>
    </row>
    <row r="47" s="3" customFormat="1" ht="33" hidden="1" customHeight="1" spans="1:13">
      <c r="A47" s="53">
        <v>47</v>
      </c>
      <c r="B47" s="53" t="s">
        <v>225</v>
      </c>
      <c r="C47" s="53" t="s">
        <v>226</v>
      </c>
      <c r="D47" s="53" t="s">
        <v>114</v>
      </c>
      <c r="E47" s="53" t="s">
        <v>227</v>
      </c>
      <c r="F47" s="246" t="s">
        <v>228</v>
      </c>
      <c r="G47" s="53" t="s">
        <v>229</v>
      </c>
      <c r="H47" s="53" t="s">
        <v>230</v>
      </c>
      <c r="I47" s="53">
        <v>1</v>
      </c>
      <c r="J47" s="53" t="s">
        <v>18</v>
      </c>
      <c r="K47" s="53"/>
      <c r="L47" s="53"/>
      <c r="M47" s="53"/>
    </row>
    <row r="48" ht="24" hidden="1" customHeight="1" spans="1:13">
      <c r="A48" s="49">
        <v>48</v>
      </c>
      <c r="B48" s="49" t="s">
        <v>231</v>
      </c>
      <c r="C48" s="295" t="s">
        <v>232</v>
      </c>
      <c r="D48" s="296" t="s">
        <v>114</v>
      </c>
      <c r="E48" s="296" t="s">
        <v>233</v>
      </c>
      <c r="F48" s="297" t="s">
        <v>234</v>
      </c>
      <c r="G48" s="298" t="s">
        <v>75</v>
      </c>
      <c r="H48" s="298" t="s">
        <v>235</v>
      </c>
      <c r="I48" s="298">
        <v>1</v>
      </c>
      <c r="J48" s="317" t="s">
        <v>236</v>
      </c>
      <c r="K48" s="317"/>
      <c r="L48" s="318"/>
      <c r="M48" s="319"/>
    </row>
    <row r="49" ht="15" customHeight="1" spans="1:14">
      <c r="A49" s="299">
        <v>49</v>
      </c>
      <c r="B49" s="49"/>
      <c r="C49" s="295"/>
      <c r="D49" s="296" t="s">
        <v>117</v>
      </c>
      <c r="E49" s="296" t="s">
        <v>237</v>
      </c>
      <c r="F49" s="300" t="s">
        <v>238</v>
      </c>
      <c r="G49" s="298" t="s">
        <v>73</v>
      </c>
      <c r="H49" s="298" t="s">
        <v>239</v>
      </c>
      <c r="I49" s="298">
        <v>60</v>
      </c>
      <c r="J49" s="320"/>
      <c r="K49" s="320">
        <v>6</v>
      </c>
      <c r="L49" s="321"/>
      <c r="M49" s="319"/>
      <c r="N49">
        <f>N44*N46</f>
        <v>1260</v>
      </c>
    </row>
    <row r="50" ht="25.05" hidden="1" customHeight="1" spans="1:13">
      <c r="A50" s="49">
        <v>50</v>
      </c>
      <c r="B50" s="49" t="s">
        <v>240</v>
      </c>
      <c r="C50" s="295" t="s">
        <v>241</v>
      </c>
      <c r="D50" s="296" t="s">
        <v>114</v>
      </c>
      <c r="E50" s="296" t="s">
        <v>242</v>
      </c>
      <c r="F50" s="297" t="s">
        <v>243</v>
      </c>
      <c r="G50" s="298" t="s">
        <v>244</v>
      </c>
      <c r="H50" s="298" t="s">
        <v>245</v>
      </c>
      <c r="I50" s="298">
        <v>1</v>
      </c>
      <c r="J50" s="317" t="s">
        <v>26</v>
      </c>
      <c r="K50" s="317"/>
      <c r="L50" s="298"/>
      <c r="M50" s="215"/>
    </row>
    <row r="51" ht="15" customHeight="1" spans="1:13">
      <c r="A51" s="299">
        <v>51</v>
      </c>
      <c r="B51" s="49"/>
      <c r="C51" s="295"/>
      <c r="D51" s="296" t="s">
        <v>117</v>
      </c>
      <c r="E51" s="296" t="s">
        <v>246</v>
      </c>
      <c r="F51" s="300" t="s">
        <v>247</v>
      </c>
      <c r="G51" s="298" t="s">
        <v>73</v>
      </c>
      <c r="H51" s="298" t="s">
        <v>239</v>
      </c>
      <c r="I51" s="298">
        <v>60</v>
      </c>
      <c r="J51" s="320"/>
      <c r="K51" s="320">
        <v>6</v>
      </c>
      <c r="L51" s="298"/>
      <c r="M51" s="215"/>
    </row>
    <row r="52" ht="25.05" hidden="1" customHeight="1" spans="1:13">
      <c r="A52" s="49">
        <v>50</v>
      </c>
      <c r="B52" s="49" t="s">
        <v>248</v>
      </c>
      <c r="C52" s="301" t="s">
        <v>249</v>
      </c>
      <c r="D52" s="51" t="s">
        <v>114</v>
      </c>
      <c r="E52" s="51" t="s">
        <v>250</v>
      </c>
      <c r="F52" s="302" t="s">
        <v>251</v>
      </c>
      <c r="G52" s="215" t="s">
        <v>252</v>
      </c>
      <c r="H52" s="53" t="s">
        <v>253</v>
      </c>
      <c r="I52" s="53">
        <v>24</v>
      </c>
      <c r="J52" s="91" t="s">
        <v>18</v>
      </c>
      <c r="K52" s="91"/>
      <c r="L52" s="91"/>
      <c r="M52" s="215"/>
    </row>
    <row r="53" ht="15" customHeight="1" spans="1:13">
      <c r="A53" s="299">
        <v>51</v>
      </c>
      <c r="B53" s="49"/>
      <c r="C53" s="301"/>
      <c r="D53" s="51" t="s">
        <v>117</v>
      </c>
      <c r="E53" s="51" t="s">
        <v>254</v>
      </c>
      <c r="F53" s="303" t="s">
        <v>255</v>
      </c>
      <c r="G53" s="53" t="s">
        <v>256</v>
      </c>
      <c r="H53" s="53" t="s">
        <v>257</v>
      </c>
      <c r="I53" s="53">
        <v>120</v>
      </c>
      <c r="J53" s="254"/>
      <c r="K53" s="254">
        <v>5</v>
      </c>
      <c r="L53" s="254"/>
      <c r="M53" s="215"/>
    </row>
    <row r="54" ht="12" customHeight="1" spans="1:13">
      <c r="A54" s="49">
        <v>50</v>
      </c>
      <c r="B54" s="304" t="s">
        <v>258</v>
      </c>
      <c r="C54" s="305" t="s">
        <v>259</v>
      </c>
      <c r="D54" s="51" t="s">
        <v>114</v>
      </c>
      <c r="E54" s="51" t="s">
        <v>260</v>
      </c>
      <c r="F54" s="303" t="s">
        <v>261</v>
      </c>
      <c r="G54" s="53" t="s">
        <v>262</v>
      </c>
      <c r="H54" s="53" t="s">
        <v>263</v>
      </c>
      <c r="I54" s="53">
        <v>12</v>
      </c>
      <c r="J54" s="91" t="s">
        <v>18</v>
      </c>
      <c r="K54" s="313">
        <v>6</v>
      </c>
      <c r="L54" s="53"/>
      <c r="M54" s="215"/>
    </row>
    <row r="55" ht="15" customHeight="1" spans="1:13">
      <c r="A55" s="49">
        <v>51</v>
      </c>
      <c r="B55" s="304"/>
      <c r="C55" s="305"/>
      <c r="D55" s="306" t="s">
        <v>117</v>
      </c>
      <c r="E55" s="306" t="s">
        <v>264</v>
      </c>
      <c r="F55" s="303" t="s">
        <v>265</v>
      </c>
      <c r="G55" s="53" t="s">
        <v>141</v>
      </c>
      <c r="H55" s="245" t="s">
        <v>266</v>
      </c>
      <c r="I55" s="53">
        <v>120</v>
      </c>
      <c r="J55" s="254"/>
      <c r="K55" s="314"/>
      <c r="L55" s="53"/>
      <c r="M55" s="215"/>
    </row>
    <row r="56" ht="15" customHeight="1" spans="1:13">
      <c r="A56" s="299">
        <v>52</v>
      </c>
      <c r="B56" s="49" t="s">
        <v>56</v>
      </c>
      <c r="C56" s="50" t="s">
        <v>267</v>
      </c>
      <c r="D56" s="51" t="s">
        <v>117</v>
      </c>
      <c r="E56" s="51" t="s">
        <v>268</v>
      </c>
      <c r="F56" s="303" t="s">
        <v>58</v>
      </c>
      <c r="G56" s="53">
        <v>13</v>
      </c>
      <c r="H56" s="245" t="s">
        <v>269</v>
      </c>
      <c r="I56" s="53">
        <v>120</v>
      </c>
      <c r="J56" s="53" t="s">
        <v>18</v>
      </c>
      <c r="K56" s="53">
        <v>7</v>
      </c>
      <c r="L56" s="215"/>
      <c r="M56" s="215"/>
    </row>
    <row r="57" ht="15" customHeight="1" spans="1:13">
      <c r="A57" s="299">
        <v>52</v>
      </c>
      <c r="B57" s="35" t="s">
        <v>67</v>
      </c>
      <c r="C57" s="36" t="s">
        <v>270</v>
      </c>
      <c r="D57" s="37" t="s">
        <v>117</v>
      </c>
      <c r="E57" s="37" t="s">
        <v>271</v>
      </c>
      <c r="F57" s="35" t="s">
        <v>272</v>
      </c>
      <c r="G57" s="55">
        <v>7</v>
      </c>
      <c r="H57" s="55" t="s">
        <v>273</v>
      </c>
      <c r="I57" s="26">
        <v>120</v>
      </c>
      <c r="J57" s="53"/>
      <c r="K57" s="53">
        <v>8</v>
      </c>
      <c r="L57" s="215"/>
      <c r="M57" s="215"/>
    </row>
    <row r="58" ht="15" customHeight="1" spans="1:13">
      <c r="A58" s="299">
        <v>52</v>
      </c>
      <c r="B58" s="35" t="s">
        <v>274</v>
      </c>
      <c r="C58" s="36" t="s">
        <v>275</v>
      </c>
      <c r="D58" s="37" t="s">
        <v>117</v>
      </c>
      <c r="E58" s="37" t="s">
        <v>276</v>
      </c>
      <c r="F58" s="307" t="s">
        <v>277</v>
      </c>
      <c r="G58" s="55">
        <v>12</v>
      </c>
      <c r="H58" s="55" t="s">
        <v>278</v>
      </c>
      <c r="I58" s="26">
        <v>120</v>
      </c>
      <c r="J58" s="245" t="s">
        <v>279</v>
      </c>
      <c r="K58" s="245">
        <v>5</v>
      </c>
      <c r="L58" s="322"/>
      <c r="M58" s="322"/>
    </row>
    <row r="59" ht="15" customHeight="1"/>
    <row r="60" ht="15" customHeight="1" spans="1:13">
      <c r="A60" s="58">
        <v>1</v>
      </c>
      <c r="B60" s="53" t="s">
        <v>280</v>
      </c>
      <c r="C60" s="308" t="s">
        <v>281</v>
      </c>
      <c r="D60" s="309" t="s">
        <v>117</v>
      </c>
      <c r="E60" s="309" t="s">
        <v>282</v>
      </c>
      <c r="F60" s="309" t="s">
        <v>283</v>
      </c>
      <c r="G60" s="309" t="s">
        <v>284</v>
      </c>
      <c r="H60" s="309" t="s">
        <v>285</v>
      </c>
      <c r="I60" s="323">
        <v>1</v>
      </c>
      <c r="J60" s="324" t="s">
        <v>18</v>
      </c>
      <c r="K60" s="309">
        <v>5</v>
      </c>
      <c r="L60" s="325"/>
      <c r="M60" s="323" t="s">
        <v>286</v>
      </c>
    </row>
    <row r="61" ht="15" customHeight="1" spans="1:13">
      <c r="A61" s="58">
        <v>2</v>
      </c>
      <c r="B61" s="53" t="s">
        <v>287</v>
      </c>
      <c r="C61" s="308" t="s">
        <v>281</v>
      </c>
      <c r="D61" s="309" t="s">
        <v>117</v>
      </c>
      <c r="E61" s="309" t="s">
        <v>288</v>
      </c>
      <c r="F61" s="309" t="s">
        <v>289</v>
      </c>
      <c r="G61" s="309" t="s">
        <v>284</v>
      </c>
      <c r="H61" s="309" t="s">
        <v>285</v>
      </c>
      <c r="I61" s="323">
        <v>1</v>
      </c>
      <c r="J61" s="324" t="s">
        <v>26</v>
      </c>
      <c r="K61" s="309">
        <v>5</v>
      </c>
      <c r="L61" s="325"/>
      <c r="M61" s="323" t="s">
        <v>286</v>
      </c>
    </row>
    <row r="62" ht="15" customHeight="1" spans="1:14">
      <c r="A62" s="58">
        <v>3</v>
      </c>
      <c r="B62" s="53" t="s">
        <v>290</v>
      </c>
      <c r="C62" s="308" t="s">
        <v>281</v>
      </c>
      <c r="D62" s="309" t="s">
        <v>117</v>
      </c>
      <c r="E62" s="309" t="s">
        <v>291</v>
      </c>
      <c r="F62" s="309" t="s">
        <v>292</v>
      </c>
      <c r="G62" s="309" t="s">
        <v>284</v>
      </c>
      <c r="H62" s="309" t="s">
        <v>285</v>
      </c>
      <c r="I62" s="323">
        <v>1</v>
      </c>
      <c r="J62" s="324" t="s">
        <v>293</v>
      </c>
      <c r="K62" s="309">
        <v>5</v>
      </c>
      <c r="L62" s="325"/>
      <c r="M62" s="323" t="s">
        <v>286</v>
      </c>
      <c r="N62" s="68" t="s">
        <v>294</v>
      </c>
    </row>
    <row r="63" ht="15" customHeight="1" spans="1:13">
      <c r="A63" s="58">
        <v>4</v>
      </c>
      <c r="B63" s="53" t="s">
        <v>295</v>
      </c>
      <c r="C63" s="308" t="s">
        <v>281</v>
      </c>
      <c r="D63" s="309" t="s">
        <v>117</v>
      </c>
      <c r="E63" s="309" t="s">
        <v>296</v>
      </c>
      <c r="F63" s="309" t="s">
        <v>297</v>
      </c>
      <c r="G63" s="309" t="s">
        <v>284</v>
      </c>
      <c r="H63" s="309" t="s">
        <v>285</v>
      </c>
      <c r="I63" s="323">
        <v>1</v>
      </c>
      <c r="J63" s="324" t="s">
        <v>298</v>
      </c>
      <c r="K63" s="309">
        <v>5</v>
      </c>
      <c r="L63" s="325"/>
      <c r="M63" s="323" t="s">
        <v>286</v>
      </c>
    </row>
    <row r="64" ht="15" customHeight="1" spans="1:13">
      <c r="A64" s="58">
        <v>5</v>
      </c>
      <c r="B64" s="53" t="s">
        <v>299</v>
      </c>
      <c r="C64" s="310" t="s">
        <v>281</v>
      </c>
      <c r="D64" s="311" t="s">
        <v>117</v>
      </c>
      <c r="E64" s="311" t="s">
        <v>300</v>
      </c>
      <c r="F64" s="311" t="s">
        <v>301</v>
      </c>
      <c r="G64" s="311" t="s">
        <v>302</v>
      </c>
      <c r="H64" s="312" t="s">
        <v>303</v>
      </c>
      <c r="I64" s="312">
        <v>1</v>
      </c>
      <c r="J64" s="326" t="s">
        <v>18</v>
      </c>
      <c r="K64" s="311">
        <v>5</v>
      </c>
      <c r="L64" s="327"/>
      <c r="M64" s="312" t="s">
        <v>304</v>
      </c>
    </row>
    <row r="65" ht="15" customHeight="1" spans="1:13">
      <c r="A65" s="58">
        <v>6</v>
      </c>
      <c r="B65" s="53" t="s">
        <v>305</v>
      </c>
      <c r="C65" s="310" t="s">
        <v>281</v>
      </c>
      <c r="D65" s="311" t="s">
        <v>117</v>
      </c>
      <c r="E65" s="311" t="s">
        <v>306</v>
      </c>
      <c r="F65" s="311" t="s">
        <v>307</v>
      </c>
      <c r="G65" s="311" t="s">
        <v>302</v>
      </c>
      <c r="H65" s="312" t="s">
        <v>303</v>
      </c>
      <c r="I65" s="312">
        <v>1</v>
      </c>
      <c r="J65" s="326" t="s">
        <v>26</v>
      </c>
      <c r="K65" s="311">
        <v>5</v>
      </c>
      <c r="L65" s="327"/>
      <c r="M65" s="312" t="s">
        <v>304</v>
      </c>
    </row>
    <row r="66" ht="15" customHeight="1" spans="1:13">
      <c r="A66" s="58">
        <v>7</v>
      </c>
      <c r="B66" s="53" t="s">
        <v>308</v>
      </c>
      <c r="C66" s="328" t="s">
        <v>281</v>
      </c>
      <c r="D66" s="311" t="s">
        <v>117</v>
      </c>
      <c r="E66" s="311" t="s">
        <v>309</v>
      </c>
      <c r="F66" s="311" t="s">
        <v>310</v>
      </c>
      <c r="G66" s="311" t="s">
        <v>302</v>
      </c>
      <c r="H66" s="312" t="s">
        <v>303</v>
      </c>
      <c r="I66" s="312">
        <v>1</v>
      </c>
      <c r="J66" s="326" t="s">
        <v>311</v>
      </c>
      <c r="K66" s="311">
        <v>5</v>
      </c>
      <c r="L66" s="327"/>
      <c r="M66" s="312" t="s">
        <v>304</v>
      </c>
    </row>
    <row r="67" ht="15" customHeight="1" spans="1:13">
      <c r="A67" s="58">
        <v>8</v>
      </c>
      <c r="B67" s="53" t="s">
        <v>312</v>
      </c>
      <c r="C67" s="310" t="s">
        <v>281</v>
      </c>
      <c r="D67" s="311" t="s">
        <v>117</v>
      </c>
      <c r="E67" s="311" t="s">
        <v>313</v>
      </c>
      <c r="F67" s="311" t="s">
        <v>314</v>
      </c>
      <c r="G67" s="311" t="s">
        <v>302</v>
      </c>
      <c r="H67" s="312" t="s">
        <v>303</v>
      </c>
      <c r="I67" s="312">
        <v>1</v>
      </c>
      <c r="J67" s="326" t="s">
        <v>201</v>
      </c>
      <c r="K67" s="311">
        <v>5</v>
      </c>
      <c r="L67" s="327"/>
      <c r="M67" s="312" t="s">
        <v>304</v>
      </c>
    </row>
    <row r="68" ht="13.95" customHeight="1" spans="1:13">
      <c r="A68" s="329"/>
      <c r="B68" s="33" t="s">
        <v>315</v>
      </c>
      <c r="C68" s="276" t="s">
        <v>135</v>
      </c>
      <c r="D68" s="51" t="s">
        <v>114</v>
      </c>
      <c r="E68" s="53" t="s">
        <v>316</v>
      </c>
      <c r="F68" s="245" t="s">
        <v>317</v>
      </c>
      <c r="G68" s="53" t="s">
        <v>318</v>
      </c>
      <c r="H68" s="53" t="s">
        <v>319</v>
      </c>
      <c r="I68" s="53">
        <v>1</v>
      </c>
      <c r="J68" s="91" t="s">
        <v>26</v>
      </c>
      <c r="K68" s="91">
        <v>5</v>
      </c>
      <c r="L68" s="53"/>
      <c r="M68" s="53" t="s">
        <v>320</v>
      </c>
    </row>
    <row r="69" ht="13.95" customHeight="1" spans="1:13">
      <c r="A69" s="330"/>
      <c r="B69" s="33"/>
      <c r="C69" s="276"/>
      <c r="D69" s="51" t="s">
        <v>117</v>
      </c>
      <c r="E69" s="53" t="s">
        <v>321</v>
      </c>
      <c r="F69" s="245" t="s">
        <v>322</v>
      </c>
      <c r="G69" s="53" t="s">
        <v>141</v>
      </c>
      <c r="H69" s="331" t="s">
        <v>323</v>
      </c>
      <c r="I69" s="53">
        <v>6</v>
      </c>
      <c r="J69" s="254"/>
      <c r="K69" s="254"/>
      <c r="L69" s="53"/>
      <c r="M69" s="53"/>
    </row>
    <row r="70" ht="13.95" customHeight="1" spans="1:14">
      <c r="A70" s="329"/>
      <c r="B70" s="33" t="s">
        <v>324</v>
      </c>
      <c r="C70" s="276" t="s">
        <v>325</v>
      </c>
      <c r="D70" s="51" t="s">
        <v>114</v>
      </c>
      <c r="E70" s="33" t="s">
        <v>326</v>
      </c>
      <c r="F70" s="68" t="s">
        <v>327</v>
      </c>
      <c r="G70" s="53" t="s">
        <v>328</v>
      </c>
      <c r="H70" s="331" t="s">
        <v>329</v>
      </c>
      <c r="I70" s="53">
        <v>1</v>
      </c>
      <c r="J70" s="91" t="s">
        <v>26</v>
      </c>
      <c r="K70" s="91">
        <v>5</v>
      </c>
      <c r="L70" s="53"/>
      <c r="M70" s="345" t="s">
        <v>330</v>
      </c>
      <c r="N70" s="346" t="s">
        <v>331</v>
      </c>
    </row>
    <row r="71" ht="13.95" customHeight="1" spans="1:14">
      <c r="A71" s="330"/>
      <c r="B71" s="33"/>
      <c r="C71" s="53"/>
      <c r="D71" s="51" t="s">
        <v>117</v>
      </c>
      <c r="E71" s="53" t="s">
        <v>332</v>
      </c>
      <c r="F71" s="245" t="s">
        <v>333</v>
      </c>
      <c r="G71" s="53" t="s">
        <v>334</v>
      </c>
      <c r="H71" s="331" t="s">
        <v>335</v>
      </c>
      <c r="I71" s="53">
        <v>24</v>
      </c>
      <c r="J71" s="254"/>
      <c r="K71" s="254"/>
      <c r="L71" s="53"/>
      <c r="M71" s="254"/>
      <c r="N71" s="253"/>
    </row>
    <row r="72" ht="13.95" customHeight="1" spans="1:14">
      <c r="A72" s="329"/>
      <c r="B72" s="64" t="s">
        <v>336</v>
      </c>
      <c r="C72" s="332" t="s">
        <v>337</v>
      </c>
      <c r="D72" s="51" t="s">
        <v>114</v>
      </c>
      <c r="E72" s="53" t="s">
        <v>338</v>
      </c>
      <c r="F72" s="245" t="s">
        <v>339</v>
      </c>
      <c r="G72" s="53" t="s">
        <v>340</v>
      </c>
      <c r="H72" s="331" t="s">
        <v>129</v>
      </c>
      <c r="I72" s="53">
        <v>1</v>
      </c>
      <c r="J72" s="91" t="s">
        <v>26</v>
      </c>
      <c r="K72" s="313">
        <v>8</v>
      </c>
      <c r="L72" s="53"/>
      <c r="M72" s="347" t="s">
        <v>341</v>
      </c>
      <c r="N72" s="346" t="s">
        <v>342</v>
      </c>
    </row>
    <row r="73" ht="13.95" customHeight="1" spans="1:14">
      <c r="A73" s="330"/>
      <c r="B73" s="64"/>
      <c r="C73" s="333"/>
      <c r="D73" s="306" t="s">
        <v>117</v>
      </c>
      <c r="E73" s="64" t="s">
        <v>343</v>
      </c>
      <c r="F73" s="245" t="s">
        <v>344</v>
      </c>
      <c r="G73" s="64" t="s">
        <v>65</v>
      </c>
      <c r="H73" s="331" t="s">
        <v>133</v>
      </c>
      <c r="I73" s="53">
        <v>6</v>
      </c>
      <c r="J73" s="254"/>
      <c r="K73" s="314"/>
      <c r="L73" s="53"/>
      <c r="M73" s="348"/>
      <c r="N73" s="253"/>
    </row>
    <row r="74" ht="13.95" customHeight="1" spans="1:13">
      <c r="A74" s="334"/>
      <c r="B74" s="64" t="s">
        <v>345</v>
      </c>
      <c r="C74" s="335" t="s">
        <v>346</v>
      </c>
      <c r="D74" s="306" t="s">
        <v>117</v>
      </c>
      <c r="E74" s="64" t="s">
        <v>347</v>
      </c>
      <c r="F74" s="245" t="s">
        <v>348</v>
      </c>
      <c r="G74" s="60">
        <v>10</v>
      </c>
      <c r="H74" s="331" t="s">
        <v>124</v>
      </c>
      <c r="I74" s="53">
        <v>1</v>
      </c>
      <c r="J74" s="53" t="s">
        <v>26</v>
      </c>
      <c r="K74" s="349">
        <v>8</v>
      </c>
      <c r="L74" s="53"/>
      <c r="M74" s="350" t="s">
        <v>349</v>
      </c>
    </row>
    <row r="75" ht="13.95" customHeight="1" spans="1:13">
      <c r="A75" s="334"/>
      <c r="B75" s="53" t="s">
        <v>350</v>
      </c>
      <c r="C75" s="53" t="s">
        <v>351</v>
      </c>
      <c r="D75" s="51" t="s">
        <v>117</v>
      </c>
      <c r="E75" s="33" t="s">
        <v>352</v>
      </c>
      <c r="F75" s="245" t="s">
        <v>353</v>
      </c>
      <c r="G75" s="53" t="s">
        <v>354</v>
      </c>
      <c r="H75" s="336" t="s">
        <v>355</v>
      </c>
      <c r="I75" s="53">
        <v>1</v>
      </c>
      <c r="J75" s="278" t="s">
        <v>18</v>
      </c>
      <c r="K75" s="68">
        <v>9</v>
      </c>
      <c r="L75" s="279"/>
      <c r="M75" s="215"/>
    </row>
    <row r="76" ht="13.95" customHeight="1" spans="1:13">
      <c r="A76" s="334"/>
      <c r="B76" s="53" t="s">
        <v>356</v>
      </c>
      <c r="C76" s="53"/>
      <c r="D76" s="51" t="s">
        <v>117</v>
      </c>
      <c r="E76" s="33" t="s">
        <v>357</v>
      </c>
      <c r="F76" s="245" t="s">
        <v>358</v>
      </c>
      <c r="G76" s="53" t="s">
        <v>354</v>
      </c>
      <c r="H76" s="336" t="s">
        <v>355</v>
      </c>
      <c r="I76" s="53">
        <v>1</v>
      </c>
      <c r="J76" s="278" t="s">
        <v>26</v>
      </c>
      <c r="K76" s="68">
        <v>9</v>
      </c>
      <c r="L76" s="279"/>
      <c r="M76" s="215"/>
    </row>
    <row r="77" ht="13.95" customHeight="1" spans="1:13">
      <c r="A77" s="334"/>
      <c r="B77" s="53" t="s">
        <v>359</v>
      </c>
      <c r="C77" s="53"/>
      <c r="D77" s="51" t="s">
        <v>117</v>
      </c>
      <c r="E77" s="33" t="s">
        <v>360</v>
      </c>
      <c r="F77" s="245" t="s">
        <v>361</v>
      </c>
      <c r="G77" s="53" t="s">
        <v>354</v>
      </c>
      <c r="H77" s="336" t="s">
        <v>355</v>
      </c>
      <c r="I77" s="53">
        <v>1</v>
      </c>
      <c r="J77" s="278" t="s">
        <v>298</v>
      </c>
      <c r="K77" s="68">
        <v>9</v>
      </c>
      <c r="L77" s="279"/>
      <c r="M77" s="215"/>
    </row>
    <row r="78" ht="13.95" customHeight="1" spans="1:13">
      <c r="A78" s="334"/>
      <c r="B78" s="53" t="s">
        <v>362</v>
      </c>
      <c r="C78" s="53"/>
      <c r="D78" s="51" t="s">
        <v>117</v>
      </c>
      <c r="E78" s="33" t="s">
        <v>363</v>
      </c>
      <c r="F78" s="245" t="s">
        <v>364</v>
      </c>
      <c r="G78" s="53" t="s">
        <v>354</v>
      </c>
      <c r="H78" s="336" t="s">
        <v>355</v>
      </c>
      <c r="I78" s="53">
        <v>1</v>
      </c>
      <c r="J78" s="281" t="s">
        <v>293</v>
      </c>
      <c r="K78" s="68">
        <v>9</v>
      </c>
      <c r="L78" s="279"/>
      <c r="M78" s="215"/>
    </row>
    <row r="79" ht="13.95" customHeight="1" spans="1:13">
      <c r="A79" s="334"/>
      <c r="B79" s="53" t="s">
        <v>365</v>
      </c>
      <c r="C79" s="53" t="s">
        <v>351</v>
      </c>
      <c r="D79" s="51" t="s">
        <v>117</v>
      </c>
      <c r="E79" s="68" t="s">
        <v>366</v>
      </c>
      <c r="F79" s="245" t="s">
        <v>367</v>
      </c>
      <c r="G79" s="53" t="s">
        <v>354</v>
      </c>
      <c r="H79" s="336" t="s">
        <v>355</v>
      </c>
      <c r="I79" s="53">
        <v>1</v>
      </c>
      <c r="J79" s="278" t="s">
        <v>18</v>
      </c>
      <c r="K79" s="68">
        <v>9</v>
      </c>
      <c r="L79" s="279"/>
      <c r="M79" s="215"/>
    </row>
    <row r="80" ht="13.95" customHeight="1" spans="1:13">
      <c r="A80" s="334"/>
      <c r="B80" s="53" t="s">
        <v>368</v>
      </c>
      <c r="C80" s="53"/>
      <c r="D80" s="51" t="s">
        <v>117</v>
      </c>
      <c r="E80" s="68" t="s">
        <v>369</v>
      </c>
      <c r="F80" s="245" t="s">
        <v>370</v>
      </c>
      <c r="G80" s="53" t="s">
        <v>354</v>
      </c>
      <c r="H80" s="336" t="s">
        <v>355</v>
      </c>
      <c r="I80" s="53">
        <v>1</v>
      </c>
      <c r="J80" s="278" t="s">
        <v>26</v>
      </c>
      <c r="K80" s="68">
        <v>9</v>
      </c>
      <c r="L80" s="279"/>
      <c r="M80" s="215"/>
    </row>
    <row r="81" ht="13.95" customHeight="1" spans="1:13">
      <c r="A81" s="334"/>
      <c r="B81" s="53" t="s">
        <v>371</v>
      </c>
      <c r="C81" s="53"/>
      <c r="D81" s="51" t="s">
        <v>117</v>
      </c>
      <c r="E81" s="68" t="s">
        <v>372</v>
      </c>
      <c r="F81" s="245" t="s">
        <v>373</v>
      </c>
      <c r="G81" s="53" t="s">
        <v>354</v>
      </c>
      <c r="H81" s="336" t="s">
        <v>355</v>
      </c>
      <c r="I81" s="53">
        <v>1</v>
      </c>
      <c r="J81" s="278" t="s">
        <v>298</v>
      </c>
      <c r="K81" s="68">
        <v>9</v>
      </c>
      <c r="L81" s="279"/>
      <c r="M81" s="215"/>
    </row>
    <row r="82" ht="13.95" customHeight="1" spans="1:13">
      <c r="A82" s="334"/>
      <c r="B82" s="53" t="s">
        <v>374</v>
      </c>
      <c r="C82" s="53"/>
      <c r="D82" s="51" t="s">
        <v>117</v>
      </c>
      <c r="E82" s="68" t="s">
        <v>375</v>
      </c>
      <c r="F82" s="245" t="s">
        <v>376</v>
      </c>
      <c r="G82" s="53" t="s">
        <v>354</v>
      </c>
      <c r="H82" s="336" t="s">
        <v>355</v>
      </c>
      <c r="I82" s="53">
        <v>1</v>
      </c>
      <c r="J82" s="281" t="s">
        <v>293</v>
      </c>
      <c r="K82" s="68">
        <v>9</v>
      </c>
      <c r="L82" s="279"/>
      <c r="M82" s="215"/>
    </row>
    <row r="83" ht="13.95" customHeight="1" spans="1:13">
      <c r="A83" s="334"/>
      <c r="B83" s="60" t="s">
        <v>377</v>
      </c>
      <c r="C83" s="337" t="s">
        <v>378</v>
      </c>
      <c r="D83" s="338" t="s">
        <v>117</v>
      </c>
      <c r="E83" s="55" t="s">
        <v>379</v>
      </c>
      <c r="F83" s="55" t="s">
        <v>380</v>
      </c>
      <c r="G83" s="9" t="s">
        <v>101</v>
      </c>
      <c r="H83" s="9" t="s">
        <v>381</v>
      </c>
      <c r="I83" s="13">
        <v>120</v>
      </c>
      <c r="J83" s="9" t="s">
        <v>382</v>
      </c>
      <c r="K83" s="9">
        <v>7</v>
      </c>
      <c r="L83" s="9"/>
      <c r="M83" s="53"/>
    </row>
    <row r="84" ht="13.95" customHeight="1" spans="1:13">
      <c r="A84" s="334"/>
      <c r="B84" s="60" t="s">
        <v>383</v>
      </c>
      <c r="C84" s="339"/>
      <c r="D84" s="340"/>
      <c r="E84" s="55" t="s">
        <v>379</v>
      </c>
      <c r="F84" s="55" t="s">
        <v>384</v>
      </c>
      <c r="G84" s="341"/>
      <c r="H84" s="341"/>
      <c r="I84" s="351"/>
      <c r="J84" s="341"/>
      <c r="K84" s="341"/>
      <c r="L84" s="341"/>
      <c r="M84" s="53"/>
    </row>
    <row r="85" ht="13.95" customHeight="1" spans="1:13">
      <c r="A85" s="334"/>
      <c r="B85" s="60" t="s">
        <v>385</v>
      </c>
      <c r="C85" s="339"/>
      <c r="D85" s="340"/>
      <c r="E85" s="55" t="s">
        <v>379</v>
      </c>
      <c r="F85" s="55" t="s">
        <v>384</v>
      </c>
      <c r="G85" s="341"/>
      <c r="H85" s="341"/>
      <c r="I85" s="351"/>
      <c r="J85" s="341"/>
      <c r="K85" s="341"/>
      <c r="L85" s="341"/>
      <c r="M85" s="53"/>
    </row>
    <row r="86" ht="13.95" customHeight="1" spans="1:13">
      <c r="A86" s="334"/>
      <c r="B86" s="60" t="s">
        <v>386</v>
      </c>
      <c r="C86" s="342"/>
      <c r="D86" s="343"/>
      <c r="E86" s="55" t="s">
        <v>379</v>
      </c>
      <c r="F86" s="55" t="s">
        <v>384</v>
      </c>
      <c r="G86" s="344"/>
      <c r="H86" s="344"/>
      <c r="I86" s="352"/>
      <c r="J86" s="344"/>
      <c r="K86" s="344"/>
      <c r="L86" s="344"/>
      <c r="M86" s="53"/>
    </row>
    <row r="87" ht="13.95" customHeight="1"/>
    <row r="88" ht="13.95" customHeight="1" spans="1:1">
      <c r="A88" s="122" t="s">
        <v>387</v>
      </c>
    </row>
    <row r="89" ht="13.95" customHeight="1" spans="1:13">
      <c r="A89" s="215"/>
      <c r="B89" s="55" t="s">
        <v>51</v>
      </c>
      <c r="C89" s="245" t="s">
        <v>388</v>
      </c>
      <c r="D89" s="245" t="s">
        <v>117</v>
      </c>
      <c r="E89" s="55" t="s">
        <v>389</v>
      </c>
      <c r="F89" s="55" t="s">
        <v>272</v>
      </c>
      <c r="G89" s="53">
        <v>7</v>
      </c>
      <c r="H89" s="245" t="s">
        <v>390</v>
      </c>
      <c r="I89" s="53">
        <v>60</v>
      </c>
      <c r="J89" s="278" t="s">
        <v>18</v>
      </c>
      <c r="K89" s="53">
        <v>7</v>
      </c>
      <c r="L89" s="215"/>
      <c r="M89" s="215"/>
    </row>
    <row r="90" spans="1:13">
      <c r="A90" s="215"/>
      <c r="B90" s="55" t="s">
        <v>391</v>
      </c>
      <c r="C90" s="245" t="s">
        <v>392</v>
      </c>
      <c r="D90" s="245" t="s">
        <v>117</v>
      </c>
      <c r="E90" s="55" t="s">
        <v>393</v>
      </c>
      <c r="F90" s="55" t="s">
        <v>272</v>
      </c>
      <c r="G90" s="53">
        <v>7</v>
      </c>
      <c r="H90" s="245" t="s">
        <v>390</v>
      </c>
      <c r="I90" s="53">
        <v>60</v>
      </c>
      <c r="J90" s="278" t="s">
        <v>18</v>
      </c>
      <c r="K90" s="53">
        <v>7</v>
      </c>
      <c r="L90" s="215"/>
      <c r="M90" s="215"/>
    </row>
    <row r="91" spans="1:13">
      <c r="A91" s="215"/>
      <c r="B91" s="55" t="s">
        <v>394</v>
      </c>
      <c r="C91" s="245" t="s">
        <v>395</v>
      </c>
      <c r="D91" s="245" t="s">
        <v>117</v>
      </c>
      <c r="E91" s="55" t="s">
        <v>396</v>
      </c>
      <c r="F91" s="55" t="s">
        <v>272</v>
      </c>
      <c r="G91" s="53">
        <v>7</v>
      </c>
      <c r="H91" s="245" t="s">
        <v>397</v>
      </c>
      <c r="I91" s="53">
        <v>60</v>
      </c>
      <c r="J91" s="278" t="s">
        <v>33</v>
      </c>
      <c r="K91" s="53">
        <v>7</v>
      </c>
      <c r="L91" s="215"/>
      <c r="M91" s="215"/>
    </row>
    <row r="92" spans="1:13">
      <c r="A92" s="299"/>
      <c r="B92" s="35" t="s">
        <v>398</v>
      </c>
      <c r="C92" s="36" t="s">
        <v>399</v>
      </c>
      <c r="D92" s="37" t="s">
        <v>117</v>
      </c>
      <c r="E92" s="37" t="s">
        <v>276</v>
      </c>
      <c r="F92" s="307" t="s">
        <v>277</v>
      </c>
      <c r="G92" s="55">
        <v>13</v>
      </c>
      <c r="H92" s="55" t="s">
        <v>400</v>
      </c>
      <c r="I92" s="26">
        <v>100</v>
      </c>
      <c r="J92" s="54" t="s">
        <v>33</v>
      </c>
      <c r="K92" s="245">
        <v>7</v>
      </c>
      <c r="L92" s="215"/>
      <c r="M92" s="215"/>
    </row>
    <row r="93" spans="1:13">
      <c r="A93" s="215"/>
      <c r="B93" s="60" t="s">
        <v>401</v>
      </c>
      <c r="C93" s="60" t="s">
        <v>402</v>
      </c>
      <c r="D93" s="60" t="s">
        <v>117</v>
      </c>
      <c r="E93" s="60" t="s">
        <v>403</v>
      </c>
      <c r="F93" s="245" t="s">
        <v>404</v>
      </c>
      <c r="G93" s="53">
        <v>12</v>
      </c>
      <c r="H93" s="245" t="s">
        <v>405</v>
      </c>
      <c r="I93" s="53">
        <v>20</v>
      </c>
      <c r="J93" s="278" t="s">
        <v>18</v>
      </c>
      <c r="K93" s="353">
        <v>5</v>
      </c>
      <c r="L93" s="215"/>
      <c r="M93" s="215"/>
    </row>
    <row r="94" spans="1:13">
      <c r="A94" s="215"/>
      <c r="B94" s="215"/>
      <c r="C94" s="215"/>
      <c r="D94" s="215"/>
      <c r="E94" s="215"/>
      <c r="F94" s="245"/>
      <c r="G94" s="215"/>
      <c r="H94" s="53"/>
      <c r="I94" s="53"/>
      <c r="J94" s="215"/>
      <c r="K94" s="53"/>
      <c r="L94" s="215"/>
      <c r="M94" s="215"/>
    </row>
    <row r="95" spans="1:12">
      <c r="A95" s="111"/>
      <c r="B95" s="111" t="s">
        <v>406</v>
      </c>
      <c r="C95" s="112" t="s">
        <v>407</v>
      </c>
      <c r="D95" s="74" t="s">
        <v>117</v>
      </c>
      <c r="E95" s="113" t="s">
        <v>408</v>
      </c>
      <c r="F95" s="74" t="s">
        <v>272</v>
      </c>
      <c r="G95" s="113">
        <v>11</v>
      </c>
      <c r="H95" s="84" t="s">
        <v>409</v>
      </c>
      <c r="I95" s="26">
        <v>1</v>
      </c>
      <c r="J95" s="278" t="s">
        <v>18</v>
      </c>
      <c r="K95" s="26">
        <v>8</v>
      </c>
      <c r="L95" s="184"/>
    </row>
    <row r="96" ht="14.75" spans="1:12">
      <c r="A96" s="115"/>
      <c r="B96" s="115" t="s">
        <v>410</v>
      </c>
      <c r="C96" s="116" t="s">
        <v>411</v>
      </c>
      <c r="D96" s="117" t="s">
        <v>117</v>
      </c>
      <c r="E96" s="118" t="s">
        <v>412</v>
      </c>
      <c r="F96" s="119" t="s">
        <v>272</v>
      </c>
      <c r="G96" s="118">
        <v>7</v>
      </c>
      <c r="H96" s="120" t="s">
        <v>413</v>
      </c>
      <c r="I96" s="188">
        <v>1</v>
      </c>
      <c r="J96" s="278" t="s">
        <v>18</v>
      </c>
      <c r="K96" s="188">
        <v>8</v>
      </c>
      <c r="L96" s="190"/>
    </row>
  </sheetData>
  <autoFilter ref="A1:M58">
    <filterColumn colId="3">
      <customFilters>
        <customFilter operator="equal" val="Carton Box"/>
      </customFilters>
    </filterColumn>
    <extLst/>
  </autoFilter>
  <mergeCells count="165">
    <mergeCell ref="A68:A69"/>
    <mergeCell ref="A70:A71"/>
    <mergeCell ref="A72:A73"/>
    <mergeCell ref="B2:B3"/>
    <mergeCell ref="B4:B5"/>
    <mergeCell ref="B6:B7"/>
    <mergeCell ref="B8:B9"/>
    <mergeCell ref="B10:B11"/>
    <mergeCell ref="B12:B13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8:B49"/>
    <mergeCell ref="B50:B51"/>
    <mergeCell ref="B52:B53"/>
    <mergeCell ref="B54:B55"/>
    <mergeCell ref="B68:B69"/>
    <mergeCell ref="B70:B71"/>
    <mergeCell ref="B72:B73"/>
    <mergeCell ref="C2:C3"/>
    <mergeCell ref="C4:C5"/>
    <mergeCell ref="C6:C7"/>
    <mergeCell ref="C8:C9"/>
    <mergeCell ref="C10:C11"/>
    <mergeCell ref="C12:C13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8:C49"/>
    <mergeCell ref="C50:C51"/>
    <mergeCell ref="C52:C53"/>
    <mergeCell ref="C54:C55"/>
    <mergeCell ref="C68:C69"/>
    <mergeCell ref="C70:C71"/>
    <mergeCell ref="C72:C73"/>
    <mergeCell ref="C75:C78"/>
    <mergeCell ref="C79:C82"/>
    <mergeCell ref="C83:C86"/>
    <mergeCell ref="D83:D86"/>
    <mergeCell ref="G83:G86"/>
    <mergeCell ref="H83:H86"/>
    <mergeCell ref="I83:I86"/>
    <mergeCell ref="J2:J3"/>
    <mergeCell ref="J4:J5"/>
    <mergeCell ref="J6:J7"/>
    <mergeCell ref="J8:J9"/>
    <mergeCell ref="J10:J11"/>
    <mergeCell ref="J12:J13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J39:J40"/>
    <mergeCell ref="J41:J42"/>
    <mergeCell ref="J43:J44"/>
    <mergeCell ref="J45:J46"/>
    <mergeCell ref="J48:J49"/>
    <mergeCell ref="J50:J51"/>
    <mergeCell ref="J52:J53"/>
    <mergeCell ref="J54:J55"/>
    <mergeCell ref="J56:J57"/>
    <mergeCell ref="J68:J69"/>
    <mergeCell ref="J70:J71"/>
    <mergeCell ref="J72:J73"/>
    <mergeCell ref="J83:J86"/>
    <mergeCell ref="K4:K5"/>
    <mergeCell ref="K6:K7"/>
    <mergeCell ref="K8:K9"/>
    <mergeCell ref="K54:K55"/>
    <mergeCell ref="K68:K69"/>
    <mergeCell ref="K70:K71"/>
    <mergeCell ref="K72:K73"/>
    <mergeCell ref="K83:K86"/>
    <mergeCell ref="L2:L3"/>
    <mergeCell ref="L4:L5"/>
    <mergeCell ref="L6:L7"/>
    <mergeCell ref="L8:L9"/>
    <mergeCell ref="L10:L11"/>
    <mergeCell ref="L12:L13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39:L40"/>
    <mergeCell ref="L41:L42"/>
    <mergeCell ref="L43:L44"/>
    <mergeCell ref="L45:L46"/>
    <mergeCell ref="L48:L49"/>
    <mergeCell ref="L50:L51"/>
    <mergeCell ref="L52:L53"/>
    <mergeCell ref="L54:L55"/>
    <mergeCell ref="L68:L69"/>
    <mergeCell ref="L70:L71"/>
    <mergeCell ref="L72:L73"/>
    <mergeCell ref="L83:L86"/>
    <mergeCell ref="M2:M3"/>
    <mergeCell ref="M4:M5"/>
    <mergeCell ref="M6:M7"/>
    <mergeCell ref="M8:M9"/>
    <mergeCell ref="M10:M11"/>
    <mergeCell ref="M12:M13"/>
    <mergeCell ref="M15:M16"/>
    <mergeCell ref="M17:M18"/>
    <mergeCell ref="M19:M20"/>
    <mergeCell ref="M21:M22"/>
    <mergeCell ref="M23:M24"/>
    <mergeCell ref="M25:M26"/>
    <mergeCell ref="M27:M28"/>
    <mergeCell ref="M29:M30"/>
    <mergeCell ref="M31:M32"/>
    <mergeCell ref="M33:M34"/>
    <mergeCell ref="M35:M36"/>
    <mergeCell ref="M37:M38"/>
    <mergeCell ref="M39:M40"/>
    <mergeCell ref="M41:M42"/>
    <mergeCell ref="M43:M44"/>
    <mergeCell ref="M45:M46"/>
    <mergeCell ref="M68:M69"/>
    <mergeCell ref="M70:M71"/>
    <mergeCell ref="M72:M73"/>
    <mergeCell ref="M83:M86"/>
    <mergeCell ref="N70:N71"/>
    <mergeCell ref="N72:N73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L35"/>
  <sheetViews>
    <sheetView zoomScale="115" zoomScaleNormal="115" topLeftCell="A24" workbookViewId="0">
      <selection activeCell="D40" sqref="D40"/>
    </sheetView>
  </sheetViews>
  <sheetFormatPr defaultColWidth="9" defaultRowHeight="14"/>
  <cols>
    <col min="1" max="1" width="6.33636363636364" style="3" customWidth="1"/>
    <col min="2" max="2" width="11.7818181818182" style="3" customWidth="1"/>
    <col min="3" max="3" width="37.4454545454545" style="3" customWidth="1"/>
    <col min="4" max="4" width="23.8909090909091" style="3" customWidth="1"/>
    <col min="5" max="5" width="16.4454545454545" style="3" customWidth="1"/>
    <col min="6" max="6" width="15.5545454545455" style="3" customWidth="1"/>
    <col min="7" max="7" width="16.7818181818182" style="3" customWidth="1"/>
    <col min="8" max="8" width="10" style="3" customWidth="1"/>
    <col min="9" max="9" width="14.2181818181818" style="244" customWidth="1"/>
    <col min="10" max="10" width="5.78181818181818" style="3" customWidth="1"/>
    <col min="11" max="11" width="11.1090909090909" style="3" customWidth="1"/>
    <col min="12" max="16384" width="9" style="3"/>
  </cols>
  <sheetData>
    <row r="1" spans="1:11">
      <c r="A1" s="245" t="s">
        <v>0</v>
      </c>
      <c r="B1" s="245" t="s">
        <v>103</v>
      </c>
      <c r="C1" s="245" t="s">
        <v>104</v>
      </c>
      <c r="D1" s="245" t="s">
        <v>105</v>
      </c>
      <c r="E1" s="245" t="s">
        <v>106</v>
      </c>
      <c r="F1" s="245" t="s">
        <v>107</v>
      </c>
      <c r="G1" s="245" t="s">
        <v>108</v>
      </c>
      <c r="H1" s="53" t="s">
        <v>6</v>
      </c>
      <c r="I1" s="53" t="s">
        <v>10</v>
      </c>
      <c r="J1" s="53" t="s">
        <v>110</v>
      </c>
      <c r="K1" s="53" t="s">
        <v>111</v>
      </c>
    </row>
    <row r="2" spans="1:11">
      <c r="A2" s="53">
        <v>1</v>
      </c>
      <c r="B2" s="53" t="s">
        <v>414</v>
      </c>
      <c r="C2" s="246" t="s">
        <v>415</v>
      </c>
      <c r="D2" s="247" t="s">
        <v>114</v>
      </c>
      <c r="E2" s="268" t="s">
        <v>416</v>
      </c>
      <c r="F2" s="245" t="s">
        <v>417</v>
      </c>
      <c r="G2" s="245" t="s">
        <v>418</v>
      </c>
      <c r="H2" s="53">
        <v>1</v>
      </c>
      <c r="I2" s="87" t="s">
        <v>419</v>
      </c>
      <c r="J2" s="53"/>
      <c r="K2" s="251" t="s">
        <v>420</v>
      </c>
    </row>
    <row r="3" spans="1:11">
      <c r="A3" s="53">
        <v>2</v>
      </c>
      <c r="B3" s="53"/>
      <c r="C3" s="53"/>
      <c r="D3" s="247" t="s">
        <v>117</v>
      </c>
      <c r="E3" s="268" t="s">
        <v>421</v>
      </c>
      <c r="F3" s="53" t="s">
        <v>37</v>
      </c>
      <c r="G3" s="269" t="s">
        <v>38</v>
      </c>
      <c r="H3" s="269">
        <v>60</v>
      </c>
      <c r="I3" s="252"/>
      <c r="J3" s="53"/>
      <c r="K3" s="253"/>
    </row>
    <row r="4" spans="1:11">
      <c r="A4" s="53">
        <v>3</v>
      </c>
      <c r="B4" s="53" t="s">
        <v>422</v>
      </c>
      <c r="C4" s="245" t="s">
        <v>423</v>
      </c>
      <c r="D4" s="247" t="s">
        <v>114</v>
      </c>
      <c r="E4" s="268" t="s">
        <v>424</v>
      </c>
      <c r="F4" s="245" t="s">
        <v>417</v>
      </c>
      <c r="G4" s="245" t="s">
        <v>418</v>
      </c>
      <c r="H4" s="53">
        <v>1</v>
      </c>
      <c r="I4" s="87" t="s">
        <v>419</v>
      </c>
      <c r="J4" s="53"/>
      <c r="K4" s="253"/>
    </row>
    <row r="5" spans="1:11">
      <c r="A5" s="53">
        <v>4</v>
      </c>
      <c r="B5" s="53"/>
      <c r="C5" s="53"/>
      <c r="D5" s="247" t="s">
        <v>117</v>
      </c>
      <c r="E5" s="268" t="s">
        <v>425</v>
      </c>
      <c r="F5" s="53" t="s">
        <v>37</v>
      </c>
      <c r="G5" s="269" t="s">
        <v>38</v>
      </c>
      <c r="H5" s="269">
        <v>60</v>
      </c>
      <c r="I5" s="252"/>
      <c r="J5" s="53"/>
      <c r="K5" s="253"/>
    </row>
    <row r="6" spans="1:11">
      <c r="A6" s="53">
        <v>5</v>
      </c>
      <c r="B6" s="53" t="s">
        <v>426</v>
      </c>
      <c r="C6" s="245" t="s">
        <v>427</v>
      </c>
      <c r="D6" s="247" t="s">
        <v>114</v>
      </c>
      <c r="E6" s="268" t="s">
        <v>428</v>
      </c>
      <c r="F6" s="53" t="s">
        <v>73</v>
      </c>
      <c r="G6" s="53" t="s">
        <v>76</v>
      </c>
      <c r="H6" s="53">
        <v>1</v>
      </c>
      <c r="I6" s="87" t="s">
        <v>419</v>
      </c>
      <c r="J6" s="53"/>
      <c r="K6" s="253"/>
    </row>
    <row r="7" spans="1:11">
      <c r="A7" s="53">
        <v>6</v>
      </c>
      <c r="B7" s="53"/>
      <c r="C7" s="53"/>
      <c r="D7" s="247" t="s">
        <v>117</v>
      </c>
      <c r="E7" s="268" t="s">
        <v>429</v>
      </c>
      <c r="F7" s="53" t="s">
        <v>75</v>
      </c>
      <c r="G7" s="270" t="s">
        <v>74</v>
      </c>
      <c r="H7" s="271">
        <v>60</v>
      </c>
      <c r="I7" s="252"/>
      <c r="J7" s="53"/>
      <c r="K7" s="253"/>
    </row>
    <row r="8" spans="1:11">
      <c r="A8" s="53">
        <v>7</v>
      </c>
      <c r="B8" s="245" t="s">
        <v>430</v>
      </c>
      <c r="C8" s="245" t="s">
        <v>431</v>
      </c>
      <c r="D8" s="247" t="s">
        <v>114</v>
      </c>
      <c r="E8" s="268" t="s">
        <v>432</v>
      </c>
      <c r="F8" s="53" t="s">
        <v>73</v>
      </c>
      <c r="G8" s="53" t="s">
        <v>76</v>
      </c>
      <c r="H8" s="53">
        <v>1</v>
      </c>
      <c r="I8" s="87" t="s">
        <v>26</v>
      </c>
      <c r="J8" s="53"/>
      <c r="K8" s="253"/>
    </row>
    <row r="9" ht="16.8" customHeight="1" spans="1:11">
      <c r="A9" s="53">
        <v>8</v>
      </c>
      <c r="B9" s="245"/>
      <c r="C9" s="53"/>
      <c r="D9" s="247" t="s">
        <v>117</v>
      </c>
      <c r="E9" s="268" t="s">
        <v>433</v>
      </c>
      <c r="F9" s="53" t="s">
        <v>75</v>
      </c>
      <c r="G9" s="270" t="s">
        <v>74</v>
      </c>
      <c r="H9" s="271">
        <v>60</v>
      </c>
      <c r="I9" s="277"/>
      <c r="J9" s="53"/>
      <c r="K9" s="253"/>
    </row>
    <row r="10" spans="1:11">
      <c r="A10" s="53">
        <v>9</v>
      </c>
      <c r="B10" s="53" t="s">
        <v>434</v>
      </c>
      <c r="C10" s="245" t="s">
        <v>435</v>
      </c>
      <c r="D10" s="247" t="s">
        <v>114</v>
      </c>
      <c r="E10" s="268" t="s">
        <v>436</v>
      </c>
      <c r="F10" s="53" t="s">
        <v>73</v>
      </c>
      <c r="G10" s="53" t="s">
        <v>76</v>
      </c>
      <c r="H10" s="53">
        <v>1</v>
      </c>
      <c r="I10" s="87" t="s">
        <v>90</v>
      </c>
      <c r="J10" s="53"/>
      <c r="K10" s="253"/>
    </row>
    <row r="11" spans="1:11">
      <c r="A11" s="53">
        <v>10</v>
      </c>
      <c r="B11" s="53"/>
      <c r="C11" s="53"/>
      <c r="D11" s="247" t="s">
        <v>117</v>
      </c>
      <c r="E11" s="268" t="s">
        <v>437</v>
      </c>
      <c r="F11" s="53" t="s">
        <v>75</v>
      </c>
      <c r="G11" s="270" t="s">
        <v>74</v>
      </c>
      <c r="H11" s="271">
        <v>60</v>
      </c>
      <c r="I11" s="277"/>
      <c r="J11" s="53"/>
      <c r="K11" s="253"/>
    </row>
    <row r="12" spans="1:11">
      <c r="A12" s="53">
        <v>11</v>
      </c>
      <c r="B12" s="53" t="s">
        <v>438</v>
      </c>
      <c r="C12" s="53"/>
      <c r="D12" s="247" t="s">
        <v>117</v>
      </c>
      <c r="E12" s="268" t="s">
        <v>439</v>
      </c>
      <c r="F12" s="53" t="s">
        <v>440</v>
      </c>
      <c r="G12" s="53" t="s">
        <v>441</v>
      </c>
      <c r="H12" s="53">
        <v>1</v>
      </c>
      <c r="I12" s="278" t="s">
        <v>419</v>
      </c>
      <c r="J12" s="279"/>
      <c r="K12" s="253"/>
    </row>
    <row r="13" spans="1:11">
      <c r="A13" s="53">
        <v>12</v>
      </c>
      <c r="B13" s="91" t="s">
        <v>442</v>
      </c>
      <c r="C13" s="91" t="s">
        <v>443</v>
      </c>
      <c r="D13" s="247" t="s">
        <v>114</v>
      </c>
      <c r="E13" s="268" t="s">
        <v>444</v>
      </c>
      <c r="F13" s="53" t="s">
        <v>445</v>
      </c>
      <c r="G13" s="53" t="s">
        <v>446</v>
      </c>
      <c r="H13" s="53">
        <v>12</v>
      </c>
      <c r="I13" s="87" t="s">
        <v>419</v>
      </c>
      <c r="J13" s="53"/>
      <c r="K13" s="253"/>
    </row>
    <row r="14" spans="1:11">
      <c r="A14" s="53">
        <v>13</v>
      </c>
      <c r="B14" s="254"/>
      <c r="C14" s="254"/>
      <c r="D14" s="247" t="s">
        <v>117</v>
      </c>
      <c r="E14" s="268" t="s">
        <v>447</v>
      </c>
      <c r="F14" s="53" t="s">
        <v>256</v>
      </c>
      <c r="G14" s="53" t="s">
        <v>448</v>
      </c>
      <c r="H14" s="53">
        <v>120</v>
      </c>
      <c r="I14" s="252"/>
      <c r="J14" s="53"/>
      <c r="K14" s="253"/>
    </row>
    <row r="15" spans="1:11">
      <c r="A15" s="53">
        <v>14</v>
      </c>
      <c r="B15" s="91" t="s">
        <v>449</v>
      </c>
      <c r="C15" s="53" t="s">
        <v>450</v>
      </c>
      <c r="D15" s="247" t="s">
        <v>114</v>
      </c>
      <c r="E15" s="268" t="s">
        <v>451</v>
      </c>
      <c r="F15" s="53" t="s">
        <v>452</v>
      </c>
      <c r="G15" s="53" t="s">
        <v>446</v>
      </c>
      <c r="H15" s="53">
        <v>12</v>
      </c>
      <c r="I15" s="87" t="s">
        <v>26</v>
      </c>
      <c r="J15" s="53"/>
      <c r="K15" s="253"/>
    </row>
    <row r="16" spans="1:11">
      <c r="A16" s="53">
        <v>15</v>
      </c>
      <c r="B16" s="254"/>
      <c r="C16" s="53"/>
      <c r="D16" s="247" t="s">
        <v>117</v>
      </c>
      <c r="E16" s="268" t="s">
        <v>453</v>
      </c>
      <c r="F16" s="53" t="s">
        <v>454</v>
      </c>
      <c r="G16" s="53" t="s">
        <v>448</v>
      </c>
      <c r="H16" s="53">
        <v>120</v>
      </c>
      <c r="I16" s="277"/>
      <c r="J16" s="53"/>
      <c r="K16" s="253"/>
    </row>
    <row r="17" spans="1:11">
      <c r="A17" s="53">
        <v>16</v>
      </c>
      <c r="B17" s="53" t="s">
        <v>414</v>
      </c>
      <c r="C17" s="91" t="s">
        <v>455</v>
      </c>
      <c r="D17" s="247" t="s">
        <v>114</v>
      </c>
      <c r="E17" s="268" t="s">
        <v>416</v>
      </c>
      <c r="F17" s="53" t="s">
        <v>456</v>
      </c>
      <c r="G17" s="53" t="s">
        <v>457</v>
      </c>
      <c r="H17" s="53">
        <v>1</v>
      </c>
      <c r="I17" s="87" t="s">
        <v>419</v>
      </c>
      <c r="J17" s="53"/>
      <c r="K17" s="253"/>
    </row>
    <row r="18" spans="1:11">
      <c r="A18" s="53">
        <v>17</v>
      </c>
      <c r="B18" s="53"/>
      <c r="C18" s="254"/>
      <c r="D18" s="247" t="s">
        <v>117</v>
      </c>
      <c r="E18" s="268" t="s">
        <v>421</v>
      </c>
      <c r="F18" s="53" t="s">
        <v>458</v>
      </c>
      <c r="G18" s="53" t="s">
        <v>459</v>
      </c>
      <c r="H18" s="53">
        <v>60</v>
      </c>
      <c r="I18" s="252"/>
      <c r="J18" s="53"/>
      <c r="K18" s="253"/>
    </row>
    <row r="19" spans="1:11">
      <c r="A19" s="53">
        <v>18</v>
      </c>
      <c r="B19" s="53" t="s">
        <v>422</v>
      </c>
      <c r="C19" s="272" t="s">
        <v>460</v>
      </c>
      <c r="D19" s="247" t="s">
        <v>114</v>
      </c>
      <c r="E19" s="268" t="s">
        <v>424</v>
      </c>
      <c r="F19" s="53" t="s">
        <v>456</v>
      </c>
      <c r="G19" s="53" t="s">
        <v>457</v>
      </c>
      <c r="H19" s="53">
        <v>1</v>
      </c>
      <c r="I19" s="87" t="s">
        <v>419</v>
      </c>
      <c r="J19" s="53"/>
      <c r="K19" s="253"/>
    </row>
    <row r="20" spans="1:11">
      <c r="A20" s="53">
        <v>19</v>
      </c>
      <c r="B20" s="53"/>
      <c r="C20" s="273"/>
      <c r="D20" s="247" t="s">
        <v>117</v>
      </c>
      <c r="E20" s="268" t="s">
        <v>425</v>
      </c>
      <c r="F20" s="53" t="s">
        <v>458</v>
      </c>
      <c r="G20" s="53" t="s">
        <v>459</v>
      </c>
      <c r="H20" s="53">
        <v>60</v>
      </c>
      <c r="I20" s="252"/>
      <c r="J20" s="53"/>
      <c r="K20" s="253"/>
    </row>
    <row r="21" spans="1:11">
      <c r="A21" s="53">
        <v>20</v>
      </c>
      <c r="B21" s="53" t="s">
        <v>426</v>
      </c>
      <c r="C21" s="86" t="s">
        <v>461</v>
      </c>
      <c r="D21" s="247" t="s">
        <v>114</v>
      </c>
      <c r="E21" s="268" t="s">
        <v>428</v>
      </c>
      <c r="F21" s="245" t="s">
        <v>462</v>
      </c>
      <c r="G21" s="245" t="s">
        <v>463</v>
      </c>
      <c r="H21" s="53">
        <v>1</v>
      </c>
      <c r="I21" s="87" t="s">
        <v>419</v>
      </c>
      <c r="J21" s="53"/>
      <c r="K21" s="253"/>
    </row>
    <row r="22" spans="1:11">
      <c r="A22" s="53">
        <v>21</v>
      </c>
      <c r="B22" s="53"/>
      <c r="C22" s="254"/>
      <c r="D22" s="247" t="s">
        <v>117</v>
      </c>
      <c r="E22" s="268" t="s">
        <v>429</v>
      </c>
      <c r="F22" s="245" t="s">
        <v>464</v>
      </c>
      <c r="G22" s="245" t="s">
        <v>465</v>
      </c>
      <c r="H22" s="53">
        <v>60</v>
      </c>
      <c r="I22" s="252"/>
      <c r="J22" s="53"/>
      <c r="K22" s="253"/>
    </row>
    <row r="23" spans="1:11">
      <c r="A23" s="53">
        <v>22</v>
      </c>
      <c r="B23" s="53" t="s">
        <v>430</v>
      </c>
      <c r="C23" s="86" t="s">
        <v>466</v>
      </c>
      <c r="D23" s="247" t="s">
        <v>114</v>
      </c>
      <c r="E23" s="268" t="s">
        <v>432</v>
      </c>
      <c r="F23" s="245" t="s">
        <v>462</v>
      </c>
      <c r="G23" s="245" t="s">
        <v>463</v>
      </c>
      <c r="H23" s="53">
        <v>1</v>
      </c>
      <c r="I23" s="87" t="s">
        <v>26</v>
      </c>
      <c r="J23" s="53"/>
      <c r="K23" s="253"/>
    </row>
    <row r="24" spans="1:11">
      <c r="A24" s="53">
        <v>23</v>
      </c>
      <c r="B24" s="53"/>
      <c r="C24" s="254"/>
      <c r="D24" s="247" t="s">
        <v>117</v>
      </c>
      <c r="E24" s="268" t="s">
        <v>433</v>
      </c>
      <c r="F24" s="245" t="s">
        <v>464</v>
      </c>
      <c r="G24" s="245" t="s">
        <v>465</v>
      </c>
      <c r="H24" s="53">
        <v>60</v>
      </c>
      <c r="I24" s="277"/>
      <c r="J24" s="53"/>
      <c r="K24" s="253"/>
    </row>
    <row r="25" spans="1:11">
      <c r="A25" s="53">
        <v>24</v>
      </c>
      <c r="B25" s="53" t="s">
        <v>434</v>
      </c>
      <c r="C25" s="86" t="s">
        <v>467</v>
      </c>
      <c r="D25" s="247" t="s">
        <v>114</v>
      </c>
      <c r="E25" s="268" t="s">
        <v>436</v>
      </c>
      <c r="F25" s="245" t="s">
        <v>462</v>
      </c>
      <c r="G25" s="245" t="s">
        <v>463</v>
      </c>
      <c r="H25" s="53">
        <v>1</v>
      </c>
      <c r="I25" s="87" t="s">
        <v>90</v>
      </c>
      <c r="J25" s="53"/>
      <c r="K25" s="253"/>
    </row>
    <row r="26" spans="1:11">
      <c r="A26" s="53">
        <v>25</v>
      </c>
      <c r="B26" s="53"/>
      <c r="C26" s="254"/>
      <c r="D26" s="247" t="s">
        <v>117</v>
      </c>
      <c r="E26" s="268" t="s">
        <v>437</v>
      </c>
      <c r="F26" s="245" t="s">
        <v>464</v>
      </c>
      <c r="G26" s="245" t="s">
        <v>465</v>
      </c>
      <c r="H26" s="53">
        <v>60</v>
      </c>
      <c r="I26" s="277"/>
      <c r="J26" s="53"/>
      <c r="K26" s="253"/>
    </row>
    <row r="27" spans="1:11">
      <c r="A27" s="53">
        <v>26</v>
      </c>
      <c r="B27" s="245" t="s">
        <v>468</v>
      </c>
      <c r="C27" s="86" t="s">
        <v>469</v>
      </c>
      <c r="D27" s="247" t="s">
        <v>114</v>
      </c>
      <c r="E27" s="268" t="s">
        <v>470</v>
      </c>
      <c r="F27" s="245" t="s">
        <v>471</v>
      </c>
      <c r="G27" s="245" t="s">
        <v>472</v>
      </c>
      <c r="H27" s="53">
        <v>1</v>
      </c>
      <c r="I27" s="87" t="s">
        <v>26</v>
      </c>
      <c r="J27" s="53"/>
      <c r="K27" s="253"/>
    </row>
    <row r="28" spans="1:11">
      <c r="A28" s="91">
        <v>27</v>
      </c>
      <c r="B28" s="91"/>
      <c r="C28" s="274"/>
      <c r="D28" s="247" t="s">
        <v>117</v>
      </c>
      <c r="E28" s="268" t="s">
        <v>473</v>
      </c>
      <c r="F28" s="245" t="s">
        <v>474</v>
      </c>
      <c r="G28" s="245" t="s">
        <v>475</v>
      </c>
      <c r="H28" s="53">
        <v>40</v>
      </c>
      <c r="I28" s="277"/>
      <c r="J28" s="53"/>
      <c r="K28" s="253"/>
    </row>
    <row r="29" spans="1:12">
      <c r="A29" s="91">
        <v>28</v>
      </c>
      <c r="B29" s="245" t="s">
        <v>476</v>
      </c>
      <c r="C29" s="245" t="s">
        <v>477</v>
      </c>
      <c r="D29" s="275" t="s">
        <v>114</v>
      </c>
      <c r="E29" s="268" t="s">
        <v>470</v>
      </c>
      <c r="F29" s="245" t="s">
        <v>471</v>
      </c>
      <c r="G29" s="245" t="s">
        <v>472</v>
      </c>
      <c r="H29" s="53">
        <v>1</v>
      </c>
      <c r="I29" s="87" t="s">
        <v>419</v>
      </c>
      <c r="J29" s="53"/>
      <c r="K29"/>
      <c r="L29"/>
    </row>
    <row r="30" spans="1:12">
      <c r="A30" s="91">
        <v>29</v>
      </c>
      <c r="B30" s="53"/>
      <c r="C30" s="53"/>
      <c r="D30" s="275" t="s">
        <v>117</v>
      </c>
      <c r="E30" s="268" t="s">
        <v>473</v>
      </c>
      <c r="F30" s="245" t="s">
        <v>474</v>
      </c>
      <c r="G30" s="245" t="s">
        <v>475</v>
      </c>
      <c r="H30" s="53">
        <v>40</v>
      </c>
      <c r="I30" s="252"/>
      <c r="J30" s="53"/>
      <c r="K30"/>
      <c r="L30"/>
    </row>
    <row r="31" customFormat="1" ht="25.05" customHeight="1" spans="1:10">
      <c r="A31" s="53">
        <v>30</v>
      </c>
      <c r="B31" s="53" t="s">
        <v>478</v>
      </c>
      <c r="C31" s="53" t="s">
        <v>479</v>
      </c>
      <c r="D31" s="51" t="s">
        <v>114</v>
      </c>
      <c r="E31" s="33" t="s">
        <v>480</v>
      </c>
      <c r="F31" s="53" t="s">
        <v>75</v>
      </c>
      <c r="G31" s="215" t="s">
        <v>481</v>
      </c>
      <c r="H31" s="53">
        <v>1</v>
      </c>
      <c r="I31" s="29" t="s">
        <v>298</v>
      </c>
      <c r="J31" s="91"/>
    </row>
    <row r="32" customFormat="1" ht="25.05" customHeight="1" spans="1:10">
      <c r="A32" s="53"/>
      <c r="B32" s="53"/>
      <c r="C32" s="53"/>
      <c r="D32" s="51" t="s">
        <v>117</v>
      </c>
      <c r="E32" s="33" t="s">
        <v>482</v>
      </c>
      <c r="F32" s="53" t="s">
        <v>73</v>
      </c>
      <c r="G32" s="215" t="s">
        <v>239</v>
      </c>
      <c r="H32" s="53">
        <v>60</v>
      </c>
      <c r="I32" s="280"/>
      <c r="J32" s="254"/>
    </row>
    <row r="33" customFormat="1" ht="31.2" customHeight="1" spans="1:10">
      <c r="A33" s="53">
        <v>31</v>
      </c>
      <c r="B33" s="53" t="s">
        <v>483</v>
      </c>
      <c r="C33" s="276" t="s">
        <v>351</v>
      </c>
      <c r="D33" s="51" t="s">
        <v>117</v>
      </c>
      <c r="E33" s="33" t="s">
        <v>484</v>
      </c>
      <c r="F33" s="53" t="s">
        <v>485</v>
      </c>
      <c r="G33" s="215" t="s">
        <v>486</v>
      </c>
      <c r="H33" s="53">
        <v>1</v>
      </c>
      <c r="I33" s="281" t="s">
        <v>419</v>
      </c>
      <c r="J33" s="279"/>
    </row>
    <row r="34" spans="11:12">
      <c r="K34"/>
      <c r="L34"/>
    </row>
    <row r="35" spans="11:12">
      <c r="K35"/>
      <c r="L35"/>
    </row>
  </sheetData>
  <mergeCells count="62">
    <mergeCell ref="A31:A32"/>
    <mergeCell ref="B2:B3"/>
    <mergeCell ref="B4:B5"/>
    <mergeCell ref="B6:B7"/>
    <mergeCell ref="B8:B9"/>
    <mergeCell ref="B10:B11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C2:C3"/>
    <mergeCell ref="C4:C5"/>
    <mergeCell ref="C6:C7"/>
    <mergeCell ref="C8:C9"/>
    <mergeCell ref="C10:C11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I2:I3"/>
    <mergeCell ref="I4:I5"/>
    <mergeCell ref="I6:I7"/>
    <mergeCell ref="I8:I9"/>
    <mergeCell ref="I10:I11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J2:J3"/>
    <mergeCell ref="J4:J5"/>
    <mergeCell ref="J6:J7"/>
    <mergeCell ref="J8:J9"/>
    <mergeCell ref="J10:J11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K2:K28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L40"/>
  <sheetViews>
    <sheetView workbookViewId="0">
      <selection activeCell="E45" sqref="E45"/>
    </sheetView>
  </sheetViews>
  <sheetFormatPr defaultColWidth="9" defaultRowHeight="14"/>
  <cols>
    <col min="1" max="1" width="8.89090909090909" style="3"/>
    <col min="2" max="2" width="6.21818181818182" style="3" customWidth="1"/>
    <col min="3" max="3" width="8.33636363636364" style="3" customWidth="1"/>
    <col min="4" max="4" width="27.7818181818182" style="3" customWidth="1"/>
    <col min="5" max="5" width="28" style="3" customWidth="1"/>
    <col min="6" max="6" width="17.4454545454545" style="3" customWidth="1"/>
    <col min="7" max="7" width="10" style="3" customWidth="1"/>
    <col min="8" max="8" width="16.6636363636364" style="255" customWidth="1"/>
    <col min="9" max="9" width="12.3363636363636" style="255" customWidth="1"/>
    <col min="10" max="10" width="14.1090909090909" style="3" customWidth="1"/>
    <col min="11" max="11" width="5.78181818181818" style="3" customWidth="1"/>
    <col min="12" max="12" width="7.21818181818182" style="3" customWidth="1"/>
    <col min="13" max="16384" width="8.89090909090909" style="3"/>
  </cols>
  <sheetData>
    <row r="1" spans="1:12">
      <c r="A1" s="245" t="s">
        <v>0</v>
      </c>
      <c r="B1" s="245" t="s">
        <v>487</v>
      </c>
      <c r="C1" s="245" t="s">
        <v>103</v>
      </c>
      <c r="D1" s="245" t="s">
        <v>104</v>
      </c>
      <c r="E1" s="245" t="s">
        <v>105</v>
      </c>
      <c r="F1" s="245" t="s">
        <v>106</v>
      </c>
      <c r="G1" s="245" t="s">
        <v>107</v>
      </c>
      <c r="H1" s="245" t="s">
        <v>108</v>
      </c>
      <c r="I1" s="245" t="s">
        <v>6</v>
      </c>
      <c r="J1" s="53" t="s">
        <v>10</v>
      </c>
      <c r="K1" s="53" t="s">
        <v>110</v>
      </c>
      <c r="L1" s="53" t="s">
        <v>111</v>
      </c>
    </row>
    <row r="2" spans="1:11">
      <c r="A2" s="53">
        <v>1</v>
      </c>
      <c r="B2" s="53"/>
      <c r="C2" s="53" t="s">
        <v>488</v>
      </c>
      <c r="D2" s="246" t="s">
        <v>489</v>
      </c>
      <c r="E2" s="247" t="s">
        <v>114</v>
      </c>
      <c r="F2" s="53" t="s">
        <v>490</v>
      </c>
      <c r="G2" s="53" t="s">
        <v>60</v>
      </c>
      <c r="H2" s="245" t="s">
        <v>61</v>
      </c>
      <c r="I2" s="245">
        <v>12</v>
      </c>
      <c r="J2" s="260" t="s">
        <v>419</v>
      </c>
      <c r="K2" s="53"/>
    </row>
    <row r="3" spans="1:11">
      <c r="A3" s="53">
        <v>2</v>
      </c>
      <c r="B3" s="53"/>
      <c r="C3" s="53"/>
      <c r="D3" s="53"/>
      <c r="E3" s="247" t="s">
        <v>117</v>
      </c>
      <c r="F3" s="53" t="s">
        <v>491</v>
      </c>
      <c r="G3" s="53" t="s">
        <v>14</v>
      </c>
      <c r="H3" s="55" t="s">
        <v>59</v>
      </c>
      <c r="I3" s="245">
        <v>120</v>
      </c>
      <c r="J3" s="261"/>
      <c r="K3" s="53"/>
    </row>
    <row r="4" spans="1:11">
      <c r="A4" s="53">
        <v>3</v>
      </c>
      <c r="B4" s="53"/>
      <c r="C4" s="53" t="s">
        <v>492</v>
      </c>
      <c r="D4" s="246" t="s">
        <v>493</v>
      </c>
      <c r="E4" s="247" t="s">
        <v>114</v>
      </c>
      <c r="F4" s="53" t="s">
        <v>494</v>
      </c>
      <c r="G4" s="53" t="s">
        <v>66</v>
      </c>
      <c r="H4" s="245" t="s">
        <v>61</v>
      </c>
      <c r="I4" s="245">
        <v>12</v>
      </c>
      <c r="J4" s="260" t="s">
        <v>26</v>
      </c>
      <c r="K4" s="53"/>
    </row>
    <row r="5" spans="1:11">
      <c r="A5" s="53">
        <v>4</v>
      </c>
      <c r="B5" s="53"/>
      <c r="C5" s="53"/>
      <c r="D5" s="53"/>
      <c r="E5" s="247" t="s">
        <v>117</v>
      </c>
      <c r="F5" s="53" t="s">
        <v>495</v>
      </c>
      <c r="G5" s="53" t="s">
        <v>65</v>
      </c>
      <c r="H5" s="55" t="s">
        <v>59</v>
      </c>
      <c r="I5" s="245">
        <v>120</v>
      </c>
      <c r="J5" s="261"/>
      <c r="K5" s="53"/>
    </row>
    <row r="6" spans="1:11">
      <c r="A6" s="53">
        <v>5</v>
      </c>
      <c r="B6" s="53"/>
      <c r="C6" s="53" t="s">
        <v>496</v>
      </c>
      <c r="D6" s="246" t="s">
        <v>497</v>
      </c>
      <c r="E6" s="247" t="s">
        <v>114</v>
      </c>
      <c r="F6" s="53" t="s">
        <v>498</v>
      </c>
      <c r="G6" s="53" t="s">
        <v>39</v>
      </c>
      <c r="H6" s="245" t="s">
        <v>40</v>
      </c>
      <c r="I6" s="245">
        <v>1</v>
      </c>
      <c r="J6" s="260" t="s">
        <v>419</v>
      </c>
      <c r="K6" s="53"/>
    </row>
    <row r="7" spans="1:11">
      <c r="A7" s="53">
        <v>6</v>
      </c>
      <c r="B7" s="53"/>
      <c r="C7" s="53"/>
      <c r="D7" s="53"/>
      <c r="E7" s="247" t="s">
        <v>117</v>
      </c>
      <c r="F7" s="53" t="s">
        <v>499</v>
      </c>
      <c r="G7" s="53" t="s">
        <v>37</v>
      </c>
      <c r="H7" s="256" t="s">
        <v>38</v>
      </c>
      <c r="I7" s="256">
        <v>60</v>
      </c>
      <c r="J7" s="261"/>
      <c r="K7" s="53"/>
    </row>
    <row r="8" spans="1:11">
      <c r="A8" s="53">
        <v>7</v>
      </c>
      <c r="B8" s="53"/>
      <c r="C8" s="53" t="s">
        <v>500</v>
      </c>
      <c r="D8" s="246" t="s">
        <v>501</v>
      </c>
      <c r="E8" s="247" t="s">
        <v>114</v>
      </c>
      <c r="F8" s="53" t="s">
        <v>502</v>
      </c>
      <c r="G8" s="53" t="s">
        <v>75</v>
      </c>
      <c r="H8" s="245" t="s">
        <v>76</v>
      </c>
      <c r="I8" s="245">
        <v>1</v>
      </c>
      <c r="J8" s="260" t="s">
        <v>419</v>
      </c>
      <c r="K8" s="53"/>
    </row>
    <row r="9" spans="1:11">
      <c r="A9" s="53">
        <v>8</v>
      </c>
      <c r="B9" s="53"/>
      <c r="C9" s="53"/>
      <c r="D9" s="53"/>
      <c r="E9" s="247" t="s">
        <v>117</v>
      </c>
      <c r="F9" s="53" t="s">
        <v>503</v>
      </c>
      <c r="G9" s="53" t="s">
        <v>73</v>
      </c>
      <c r="H9" s="257" t="s">
        <v>74</v>
      </c>
      <c r="I9" s="262">
        <v>60</v>
      </c>
      <c r="J9" s="261"/>
      <c r="K9" s="53"/>
    </row>
    <row r="10" spans="1:11">
      <c r="A10" s="53">
        <v>9</v>
      </c>
      <c r="B10" s="53"/>
      <c r="C10" s="53" t="s">
        <v>504</v>
      </c>
      <c r="D10" s="246" t="s">
        <v>505</v>
      </c>
      <c r="E10" s="247" t="s">
        <v>114</v>
      </c>
      <c r="F10" s="53" t="s">
        <v>506</v>
      </c>
      <c r="G10" s="53" t="s">
        <v>75</v>
      </c>
      <c r="H10" s="245" t="s">
        <v>76</v>
      </c>
      <c r="I10" s="245">
        <v>1</v>
      </c>
      <c r="J10" s="260" t="s">
        <v>26</v>
      </c>
      <c r="K10" s="53"/>
    </row>
    <row r="11" spans="1:11">
      <c r="A11" s="53">
        <v>10</v>
      </c>
      <c r="B11" s="53"/>
      <c r="C11" s="53"/>
      <c r="D11" s="53"/>
      <c r="E11" s="247" t="s">
        <v>117</v>
      </c>
      <c r="F11" s="53" t="s">
        <v>507</v>
      </c>
      <c r="G11" s="53" t="s">
        <v>73</v>
      </c>
      <c r="H11" s="257" t="s">
        <v>74</v>
      </c>
      <c r="I11" s="262">
        <v>60</v>
      </c>
      <c r="J11" s="261"/>
      <c r="K11" s="53"/>
    </row>
    <row r="12" spans="1:11">
      <c r="A12" s="53">
        <v>11</v>
      </c>
      <c r="B12" s="53"/>
      <c r="C12" s="53" t="s">
        <v>508</v>
      </c>
      <c r="D12" s="246" t="s">
        <v>509</v>
      </c>
      <c r="E12" s="247" t="s">
        <v>114</v>
      </c>
      <c r="F12" s="53" t="s">
        <v>510</v>
      </c>
      <c r="G12" s="53" t="s">
        <v>75</v>
      </c>
      <c r="H12" s="245" t="s">
        <v>76</v>
      </c>
      <c r="I12" s="245">
        <v>1</v>
      </c>
      <c r="J12" s="260" t="s">
        <v>86</v>
      </c>
      <c r="K12" s="53"/>
    </row>
    <row r="13" spans="1:11">
      <c r="A13" s="53">
        <v>12</v>
      </c>
      <c r="B13" s="53"/>
      <c r="C13" s="53"/>
      <c r="D13" s="53"/>
      <c r="E13" s="247" t="s">
        <v>117</v>
      </c>
      <c r="F13" s="53" t="s">
        <v>511</v>
      </c>
      <c r="G13" s="53" t="s">
        <v>73</v>
      </c>
      <c r="H13" s="257" t="s">
        <v>74</v>
      </c>
      <c r="I13" s="262">
        <v>60</v>
      </c>
      <c r="J13" s="261"/>
      <c r="K13" s="53"/>
    </row>
    <row r="14" spans="1:11">
      <c r="A14" s="53">
        <v>13</v>
      </c>
      <c r="B14" s="53"/>
      <c r="C14" s="53" t="s">
        <v>512</v>
      </c>
      <c r="D14" s="246" t="s">
        <v>513</v>
      </c>
      <c r="E14" s="247" t="s">
        <v>114</v>
      </c>
      <c r="F14" s="53" t="s">
        <v>514</v>
      </c>
      <c r="G14" s="53" t="s">
        <v>75</v>
      </c>
      <c r="H14" s="245" t="s">
        <v>76</v>
      </c>
      <c r="I14" s="245">
        <v>1</v>
      </c>
      <c r="J14" s="260" t="s">
        <v>90</v>
      </c>
      <c r="K14" s="53"/>
    </row>
    <row r="15" spans="1:11">
      <c r="A15" s="53">
        <v>14</v>
      </c>
      <c r="B15" s="53"/>
      <c r="C15" s="53"/>
      <c r="D15" s="53"/>
      <c r="E15" s="247" t="s">
        <v>117</v>
      </c>
      <c r="F15" s="53" t="s">
        <v>515</v>
      </c>
      <c r="G15" s="53" t="s">
        <v>73</v>
      </c>
      <c r="H15" s="257" t="s">
        <v>74</v>
      </c>
      <c r="I15" s="262">
        <v>60</v>
      </c>
      <c r="J15" s="261"/>
      <c r="K15" s="53"/>
    </row>
    <row r="16" spans="1:11">
      <c r="A16" s="53">
        <v>15</v>
      </c>
      <c r="B16" s="86" t="s">
        <v>516</v>
      </c>
      <c r="C16" s="53" t="s">
        <v>517</v>
      </c>
      <c r="D16" s="246" t="s">
        <v>518</v>
      </c>
      <c r="E16" s="247" t="s">
        <v>114</v>
      </c>
      <c r="F16" s="53" t="s">
        <v>519</v>
      </c>
      <c r="G16" s="245" t="s">
        <v>520</v>
      </c>
      <c r="H16" s="245" t="s">
        <v>32</v>
      </c>
      <c r="I16" s="245">
        <v>12</v>
      </c>
      <c r="J16" s="260" t="s">
        <v>26</v>
      </c>
      <c r="K16" s="53"/>
    </row>
    <row r="17" spans="1:11">
      <c r="A17" s="53">
        <v>16</v>
      </c>
      <c r="B17" s="254"/>
      <c r="C17" s="53"/>
      <c r="D17" s="53"/>
      <c r="E17" s="247" t="s">
        <v>117</v>
      </c>
      <c r="F17" s="53" t="s">
        <v>521</v>
      </c>
      <c r="G17" s="245" t="s">
        <v>522</v>
      </c>
      <c r="H17" s="258" t="s">
        <v>30</v>
      </c>
      <c r="I17" s="258">
        <v>120</v>
      </c>
      <c r="J17" s="261"/>
      <c r="K17" s="53"/>
    </row>
    <row r="18" spans="1:11">
      <c r="A18" s="53">
        <v>17</v>
      </c>
      <c r="B18" s="86" t="s">
        <v>516</v>
      </c>
      <c r="C18" s="53" t="s">
        <v>523</v>
      </c>
      <c r="D18" s="246" t="s">
        <v>524</v>
      </c>
      <c r="E18" s="247" t="s">
        <v>114</v>
      </c>
      <c r="F18" s="53" t="s">
        <v>525</v>
      </c>
      <c r="G18" s="245" t="s">
        <v>520</v>
      </c>
      <c r="H18" s="245" t="s">
        <v>32</v>
      </c>
      <c r="I18" s="245">
        <v>12</v>
      </c>
      <c r="J18" s="260" t="s">
        <v>419</v>
      </c>
      <c r="K18" s="91"/>
    </row>
    <row r="19" spans="1:11">
      <c r="A19" s="53">
        <v>18</v>
      </c>
      <c r="B19" s="254"/>
      <c r="C19" s="53"/>
      <c r="D19" s="53"/>
      <c r="E19" s="247" t="s">
        <v>117</v>
      </c>
      <c r="F19" s="53" t="s">
        <v>526</v>
      </c>
      <c r="G19" s="245" t="s">
        <v>522</v>
      </c>
      <c r="H19" s="258" t="s">
        <v>30</v>
      </c>
      <c r="I19" s="258">
        <v>120</v>
      </c>
      <c r="J19" s="261"/>
      <c r="K19" s="254"/>
    </row>
    <row r="20" spans="1:11">
      <c r="A20" s="53">
        <v>19</v>
      </c>
      <c r="B20" s="53"/>
      <c r="C20" s="53" t="s">
        <v>527</v>
      </c>
      <c r="D20" s="246" t="s">
        <v>528</v>
      </c>
      <c r="E20" s="247" t="s">
        <v>114</v>
      </c>
      <c r="F20" s="53" t="s">
        <v>529</v>
      </c>
      <c r="G20" s="245" t="s">
        <v>530</v>
      </c>
      <c r="H20" s="245" t="s">
        <v>76</v>
      </c>
      <c r="I20" s="245">
        <v>1</v>
      </c>
      <c r="J20" s="263" t="s">
        <v>531</v>
      </c>
      <c r="K20" s="53"/>
    </row>
    <row r="21" spans="1:11">
      <c r="A21" s="53">
        <v>20</v>
      </c>
      <c r="B21" s="53"/>
      <c r="C21" s="53"/>
      <c r="D21" s="53"/>
      <c r="E21" s="247" t="s">
        <v>117</v>
      </c>
      <c r="F21" s="53" t="s">
        <v>532</v>
      </c>
      <c r="G21" s="245" t="s">
        <v>533</v>
      </c>
      <c r="H21" s="245" t="s">
        <v>74</v>
      </c>
      <c r="I21" s="245">
        <v>60</v>
      </c>
      <c r="J21" s="264"/>
      <c r="K21" s="53"/>
    </row>
    <row r="22" spans="1:11">
      <c r="A22" s="53">
        <v>21</v>
      </c>
      <c r="B22" s="53"/>
      <c r="C22" s="53" t="s">
        <v>534</v>
      </c>
      <c r="D22" s="246" t="s">
        <v>535</v>
      </c>
      <c r="E22" s="247" t="s">
        <v>114</v>
      </c>
      <c r="F22" s="53" t="s">
        <v>536</v>
      </c>
      <c r="G22" s="245" t="s">
        <v>537</v>
      </c>
      <c r="H22" s="245" t="s">
        <v>17</v>
      </c>
      <c r="I22" s="245">
        <v>1</v>
      </c>
      <c r="J22" s="91" t="s">
        <v>18</v>
      </c>
      <c r="K22" s="91"/>
    </row>
    <row r="23" spans="1:11">
      <c r="A23" s="53">
        <v>22</v>
      </c>
      <c r="B23" s="53"/>
      <c r="C23" s="53"/>
      <c r="D23" s="53"/>
      <c r="E23" s="247" t="s">
        <v>117</v>
      </c>
      <c r="F23" s="53" t="s">
        <v>538</v>
      </c>
      <c r="G23" s="245" t="s">
        <v>539</v>
      </c>
      <c r="H23" s="259" t="s">
        <v>15</v>
      </c>
      <c r="I23" s="259">
        <v>40</v>
      </c>
      <c r="J23" s="254"/>
      <c r="K23" s="254"/>
    </row>
    <row r="24" spans="1:11">
      <c r="A24" s="53">
        <v>23</v>
      </c>
      <c r="B24" s="53"/>
      <c r="C24" s="53" t="s">
        <v>540</v>
      </c>
      <c r="D24" s="246" t="s">
        <v>535</v>
      </c>
      <c r="E24" s="247" t="s">
        <v>114</v>
      </c>
      <c r="F24" s="53" t="s">
        <v>541</v>
      </c>
      <c r="G24" s="245" t="s">
        <v>537</v>
      </c>
      <c r="H24" s="245" t="s">
        <v>17</v>
      </c>
      <c r="I24" s="245">
        <v>1</v>
      </c>
      <c r="J24" s="260" t="s">
        <v>26</v>
      </c>
      <c r="K24" s="53"/>
    </row>
    <row r="25" spans="1:11">
      <c r="A25" s="53">
        <v>24</v>
      </c>
      <c r="B25" s="53"/>
      <c r="C25" s="53"/>
      <c r="D25" s="53"/>
      <c r="E25" s="247" t="s">
        <v>117</v>
      </c>
      <c r="F25" s="53" t="s">
        <v>542</v>
      </c>
      <c r="G25" s="245" t="s">
        <v>539</v>
      </c>
      <c r="H25" s="259" t="s">
        <v>15</v>
      </c>
      <c r="I25" s="259">
        <v>40</v>
      </c>
      <c r="J25" s="261"/>
      <c r="K25" s="53"/>
    </row>
    <row r="26" spans="1:11">
      <c r="A26" s="53">
        <v>25</v>
      </c>
      <c r="B26" s="53"/>
      <c r="C26" s="53" t="s">
        <v>543</v>
      </c>
      <c r="D26" s="246" t="s">
        <v>544</v>
      </c>
      <c r="E26" s="247" t="s">
        <v>114</v>
      </c>
      <c r="F26" s="53" t="s">
        <v>545</v>
      </c>
      <c r="G26" s="245" t="s">
        <v>537</v>
      </c>
      <c r="H26" s="245" t="s">
        <v>17</v>
      </c>
      <c r="I26" s="245">
        <v>1</v>
      </c>
      <c r="J26" s="260" t="s">
        <v>419</v>
      </c>
      <c r="K26" s="53"/>
    </row>
    <row r="27" spans="1:11">
      <c r="A27" s="53">
        <v>26</v>
      </c>
      <c r="B27" s="53"/>
      <c r="C27" s="53"/>
      <c r="D27" s="53"/>
      <c r="E27" s="247" t="s">
        <v>117</v>
      </c>
      <c r="F27" s="53" t="s">
        <v>546</v>
      </c>
      <c r="G27" s="245" t="s">
        <v>539</v>
      </c>
      <c r="H27" s="259" t="s">
        <v>15</v>
      </c>
      <c r="I27" s="259">
        <v>40</v>
      </c>
      <c r="J27" s="261"/>
      <c r="K27" s="53"/>
    </row>
    <row r="28" ht="28.8" customHeight="1" spans="1:11">
      <c r="A28" s="53">
        <v>27</v>
      </c>
      <c r="B28" s="53"/>
      <c r="C28" s="53" t="s">
        <v>547</v>
      </c>
      <c r="D28" s="53" t="s">
        <v>548</v>
      </c>
      <c r="E28" s="247" t="s">
        <v>114</v>
      </c>
      <c r="F28" s="53" t="s">
        <v>549</v>
      </c>
      <c r="G28" s="245" t="s">
        <v>550</v>
      </c>
      <c r="H28" s="245" t="s">
        <v>551</v>
      </c>
      <c r="I28" s="245">
        <v>1</v>
      </c>
      <c r="J28" s="265" t="s">
        <v>419</v>
      </c>
      <c r="K28" s="53"/>
    </row>
    <row r="29" ht="28.8" customHeight="1" spans="1:11">
      <c r="A29" s="53">
        <v>28</v>
      </c>
      <c r="B29" s="53"/>
      <c r="C29" s="53" t="s">
        <v>552</v>
      </c>
      <c r="D29" s="246" t="s">
        <v>553</v>
      </c>
      <c r="E29" s="247" t="s">
        <v>117</v>
      </c>
      <c r="F29" s="53" t="s">
        <v>554</v>
      </c>
      <c r="G29" s="53" t="s">
        <v>96</v>
      </c>
      <c r="H29" s="245" t="s">
        <v>97</v>
      </c>
      <c r="I29" s="245">
        <v>1</v>
      </c>
      <c r="J29" s="265" t="s">
        <v>419</v>
      </c>
      <c r="K29" s="53"/>
    </row>
    <row r="30" ht="28.8" customHeight="1" spans="1:11">
      <c r="A30" s="53">
        <v>29</v>
      </c>
      <c r="B30" s="53"/>
      <c r="C30" s="53" t="s">
        <v>555</v>
      </c>
      <c r="D30" s="245" t="s">
        <v>99</v>
      </c>
      <c r="E30" s="247" t="s">
        <v>117</v>
      </c>
      <c r="F30" s="53" t="s">
        <v>556</v>
      </c>
      <c r="G30" s="53" t="s">
        <v>101</v>
      </c>
      <c r="H30" s="245" t="s">
        <v>102</v>
      </c>
      <c r="I30" s="245">
        <v>1</v>
      </c>
      <c r="J30" s="265" t="s">
        <v>419</v>
      </c>
      <c r="K30" s="53"/>
    </row>
    <row r="31" spans="1:11">
      <c r="A31" s="53">
        <v>30</v>
      </c>
      <c r="B31" s="53"/>
      <c r="C31" s="53" t="s">
        <v>557</v>
      </c>
      <c r="D31" s="53" t="s">
        <v>558</v>
      </c>
      <c r="E31" s="247" t="s">
        <v>114</v>
      </c>
      <c r="F31" s="53" t="s">
        <v>559</v>
      </c>
      <c r="G31" s="53" t="s">
        <v>54</v>
      </c>
      <c r="H31" s="245" t="s">
        <v>560</v>
      </c>
      <c r="I31" s="245">
        <v>12</v>
      </c>
      <c r="J31" s="266" t="s">
        <v>419</v>
      </c>
      <c r="K31" s="91"/>
    </row>
    <row r="32" spans="1:11">
      <c r="A32" s="53"/>
      <c r="B32" s="53"/>
      <c r="C32" s="53"/>
      <c r="D32" s="53"/>
      <c r="E32" s="247" t="s">
        <v>117</v>
      </c>
      <c r="F32" s="53" t="s">
        <v>561</v>
      </c>
      <c r="G32" s="53" t="s">
        <v>52</v>
      </c>
      <c r="H32" s="245" t="s">
        <v>562</v>
      </c>
      <c r="I32" s="245">
        <v>120</v>
      </c>
      <c r="J32" s="267"/>
      <c r="K32" s="254"/>
    </row>
    <row r="33" spans="1:11">
      <c r="A33" s="53">
        <v>31</v>
      </c>
      <c r="B33" s="53"/>
      <c r="C33" s="53" t="s">
        <v>563</v>
      </c>
      <c r="D33" s="53" t="s">
        <v>564</v>
      </c>
      <c r="E33" s="247" t="s">
        <v>114</v>
      </c>
      <c r="F33" s="53" t="s">
        <v>565</v>
      </c>
      <c r="G33" s="53" t="s">
        <v>54</v>
      </c>
      <c r="H33" s="245" t="s">
        <v>566</v>
      </c>
      <c r="I33" s="245">
        <v>6</v>
      </c>
      <c r="J33" s="266" t="s">
        <v>419</v>
      </c>
      <c r="K33" s="91"/>
    </row>
    <row r="34" spans="1:11">
      <c r="A34" s="53"/>
      <c r="B34" s="53"/>
      <c r="C34" s="53"/>
      <c r="D34" s="53"/>
      <c r="E34" s="247" t="s">
        <v>117</v>
      </c>
      <c r="F34" s="53" t="s">
        <v>567</v>
      </c>
      <c r="G34" s="53" t="s">
        <v>52</v>
      </c>
      <c r="H34" s="245" t="s">
        <v>568</v>
      </c>
      <c r="I34" s="245">
        <v>60</v>
      </c>
      <c r="J34" s="267"/>
      <c r="K34" s="254"/>
    </row>
    <row r="35" spans="1:11">
      <c r="A35" s="53">
        <v>32</v>
      </c>
      <c r="B35" s="53"/>
      <c r="C35" s="53" t="s">
        <v>569</v>
      </c>
      <c r="D35" s="53" t="s">
        <v>570</v>
      </c>
      <c r="E35" s="247" t="s">
        <v>114</v>
      </c>
      <c r="F35" s="53" t="s">
        <v>571</v>
      </c>
      <c r="G35" s="53" t="s">
        <v>54</v>
      </c>
      <c r="H35" s="245" t="s">
        <v>566</v>
      </c>
      <c r="I35" s="245">
        <v>6</v>
      </c>
      <c r="J35" s="260" t="s">
        <v>26</v>
      </c>
      <c r="K35" s="53"/>
    </row>
    <row r="36" spans="1:11">
      <c r="A36" s="53"/>
      <c r="B36" s="53"/>
      <c r="C36" s="53"/>
      <c r="D36" s="53"/>
      <c r="E36" s="247" t="s">
        <v>117</v>
      </c>
      <c r="F36" s="53" t="s">
        <v>572</v>
      </c>
      <c r="G36" s="53" t="s">
        <v>52</v>
      </c>
      <c r="H36" s="245" t="s">
        <v>568</v>
      </c>
      <c r="I36" s="245">
        <v>60</v>
      </c>
      <c r="J36" s="261"/>
      <c r="K36" s="53"/>
    </row>
    <row r="37" spans="1:11">
      <c r="A37" s="53">
        <v>33</v>
      </c>
      <c r="B37" s="53"/>
      <c r="C37" s="53" t="s">
        <v>573</v>
      </c>
      <c r="D37" s="53" t="s">
        <v>574</v>
      </c>
      <c r="E37" s="247" t="s">
        <v>114</v>
      </c>
      <c r="F37" s="53" t="s">
        <v>575</v>
      </c>
      <c r="G37" s="53" t="s">
        <v>16</v>
      </c>
      <c r="H37" s="245" t="s">
        <v>180</v>
      </c>
      <c r="I37" s="245">
        <v>1</v>
      </c>
      <c r="J37" s="53" t="s">
        <v>576</v>
      </c>
      <c r="K37" s="53"/>
    </row>
    <row r="38" spans="1:11">
      <c r="A38" s="53"/>
      <c r="B38" s="53"/>
      <c r="C38" s="53"/>
      <c r="D38" s="53"/>
      <c r="E38" s="247" t="s">
        <v>117</v>
      </c>
      <c r="F38" s="53" t="s">
        <v>577</v>
      </c>
      <c r="G38" s="53" t="s">
        <v>14</v>
      </c>
      <c r="H38" s="245" t="s">
        <v>158</v>
      </c>
      <c r="I38" s="245">
        <v>40</v>
      </c>
      <c r="J38" s="53"/>
      <c r="K38" s="53"/>
    </row>
    <row r="39" spans="1:11">
      <c r="A39" s="53">
        <v>34</v>
      </c>
      <c r="B39" s="53"/>
      <c r="C39" s="53" t="s">
        <v>578</v>
      </c>
      <c r="D39" s="53" t="s">
        <v>579</v>
      </c>
      <c r="E39" s="247" t="s">
        <v>114</v>
      </c>
      <c r="F39" s="53" t="s">
        <v>580</v>
      </c>
      <c r="G39" s="53" t="s">
        <v>16</v>
      </c>
      <c r="H39" s="245" t="s">
        <v>581</v>
      </c>
      <c r="I39" s="245">
        <v>1</v>
      </c>
      <c r="J39" s="53" t="s">
        <v>582</v>
      </c>
      <c r="K39" s="53"/>
    </row>
    <row r="40" spans="1:11">
      <c r="A40" s="53"/>
      <c r="B40" s="53"/>
      <c r="C40" s="53"/>
      <c r="D40" s="53"/>
      <c r="E40" s="247" t="s">
        <v>117</v>
      </c>
      <c r="F40" s="53" t="s">
        <v>583</v>
      </c>
      <c r="G40" s="53" t="s">
        <v>14</v>
      </c>
      <c r="H40" s="245" t="s">
        <v>158</v>
      </c>
      <c r="I40" s="245">
        <v>40</v>
      </c>
      <c r="J40" s="53"/>
      <c r="K40" s="53"/>
    </row>
  </sheetData>
  <autoFilter ref="B1:J40">
    <extLst/>
  </autoFilter>
  <mergeCells count="84">
    <mergeCell ref="A31:A32"/>
    <mergeCell ref="A33:A34"/>
    <mergeCell ref="A35:A36"/>
    <mergeCell ref="A37:A38"/>
    <mergeCell ref="A39:A40"/>
    <mergeCell ref="B16:B17"/>
    <mergeCell ref="B18:B19"/>
    <mergeCell ref="B31:B32"/>
    <mergeCell ref="B33:B34"/>
    <mergeCell ref="B35:B36"/>
    <mergeCell ref="B37:B38"/>
    <mergeCell ref="B39:B40"/>
    <mergeCell ref="C2:C3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31:C32"/>
    <mergeCell ref="C33:C34"/>
    <mergeCell ref="C35:C36"/>
    <mergeCell ref="C37:C38"/>
    <mergeCell ref="C39:C40"/>
    <mergeCell ref="D2:D3"/>
    <mergeCell ref="D4:D5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31:D32"/>
    <mergeCell ref="D33:D34"/>
    <mergeCell ref="D35:D36"/>
    <mergeCell ref="D37:D38"/>
    <mergeCell ref="D39:D40"/>
    <mergeCell ref="J2:J3"/>
    <mergeCell ref="J4:J5"/>
    <mergeCell ref="J6:J7"/>
    <mergeCell ref="J8:J9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31:J32"/>
    <mergeCell ref="J33:J34"/>
    <mergeCell ref="J35:J36"/>
    <mergeCell ref="J37:J38"/>
    <mergeCell ref="J39:J40"/>
    <mergeCell ref="K2:K3"/>
    <mergeCell ref="K4:K5"/>
    <mergeCell ref="K6:K7"/>
    <mergeCell ref="K8:K9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31:K32"/>
    <mergeCell ref="K33:K34"/>
    <mergeCell ref="K35:K36"/>
    <mergeCell ref="K37:K38"/>
    <mergeCell ref="K39:K40"/>
  </mergeCell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"/>
  <sheetViews>
    <sheetView zoomScale="115" zoomScaleNormal="115" workbookViewId="0">
      <selection activeCell="D23" sqref="D23"/>
    </sheetView>
  </sheetViews>
  <sheetFormatPr defaultColWidth="9" defaultRowHeight="14"/>
  <cols>
    <col min="1" max="1" width="6.33636363636364" style="3" customWidth="1"/>
    <col min="2" max="2" width="11.7818181818182" style="3" customWidth="1"/>
    <col min="3" max="3" width="37.4454545454545" style="3" customWidth="1"/>
    <col min="4" max="4" width="23.8909090909091" style="3" customWidth="1"/>
    <col min="5" max="5" width="16.4454545454545" style="3" customWidth="1"/>
    <col min="6" max="6" width="12.2181818181818" style="3" customWidth="1"/>
    <col min="7" max="7" width="16.7818181818182" style="3" customWidth="1"/>
    <col min="8" max="8" width="10" style="3" customWidth="1"/>
    <col min="9" max="9" width="14.2181818181818" style="244" customWidth="1"/>
    <col min="10" max="10" width="5.78181818181818" style="3" customWidth="1"/>
    <col min="11" max="11" width="11.1090909090909" style="3" customWidth="1"/>
    <col min="12" max="16384" width="9" style="3"/>
  </cols>
  <sheetData>
    <row r="1" spans="1:11">
      <c r="A1" s="245" t="s">
        <v>0</v>
      </c>
      <c r="B1" s="245" t="s">
        <v>103</v>
      </c>
      <c r="C1" s="245" t="s">
        <v>104</v>
      </c>
      <c r="D1" s="245" t="s">
        <v>105</v>
      </c>
      <c r="E1" s="245" t="s">
        <v>106</v>
      </c>
      <c r="F1" s="245" t="s">
        <v>107</v>
      </c>
      <c r="G1" s="245" t="s">
        <v>108</v>
      </c>
      <c r="H1" s="53" t="s">
        <v>6</v>
      </c>
      <c r="I1" s="53" t="s">
        <v>10</v>
      </c>
      <c r="J1" s="53" t="s">
        <v>110</v>
      </c>
      <c r="K1" s="53" t="s">
        <v>111</v>
      </c>
    </row>
    <row r="2" spans="1:11">
      <c r="A2" s="53">
        <v>1</v>
      </c>
      <c r="B2" s="53" t="s">
        <v>584</v>
      </c>
      <c r="C2" s="246" t="s">
        <v>585</v>
      </c>
      <c r="D2" s="247" t="s">
        <v>114</v>
      </c>
      <c r="E2" s="248" t="s">
        <v>586</v>
      </c>
      <c r="F2" s="245" t="s">
        <v>587</v>
      </c>
      <c r="G2" s="245" t="s">
        <v>180</v>
      </c>
      <c r="H2" s="53">
        <v>1</v>
      </c>
      <c r="I2" s="87" t="s">
        <v>419</v>
      </c>
      <c r="J2" s="53"/>
      <c r="K2" s="251"/>
    </row>
    <row r="3" spans="1:11">
      <c r="A3" s="53">
        <v>2</v>
      </c>
      <c r="B3" s="53"/>
      <c r="C3" s="53"/>
      <c r="D3" s="247" t="s">
        <v>117</v>
      </c>
      <c r="E3" s="248" t="s">
        <v>588</v>
      </c>
      <c r="F3" s="245" t="s">
        <v>474</v>
      </c>
      <c r="G3" s="249" t="s">
        <v>158</v>
      </c>
      <c r="H3" s="249">
        <v>40</v>
      </c>
      <c r="I3" s="252"/>
      <c r="J3" s="53"/>
      <c r="K3" s="253"/>
    </row>
    <row r="4" spans="1:11">
      <c r="A4" s="53">
        <v>3</v>
      </c>
      <c r="B4" s="53" t="s">
        <v>589</v>
      </c>
      <c r="C4" s="246" t="s">
        <v>590</v>
      </c>
      <c r="D4" s="247" t="s">
        <v>114</v>
      </c>
      <c r="E4" s="248" t="s">
        <v>591</v>
      </c>
      <c r="F4" s="245" t="s">
        <v>587</v>
      </c>
      <c r="G4" s="245" t="s">
        <v>180</v>
      </c>
      <c r="H4" s="53">
        <v>1</v>
      </c>
      <c r="I4" s="87" t="s">
        <v>26</v>
      </c>
      <c r="J4" s="91"/>
      <c r="K4" s="253"/>
    </row>
    <row r="5" spans="1:11">
      <c r="A5" s="53">
        <v>4</v>
      </c>
      <c r="B5" s="53"/>
      <c r="C5" s="53"/>
      <c r="D5" s="247" t="s">
        <v>117</v>
      </c>
      <c r="E5" s="248" t="s">
        <v>592</v>
      </c>
      <c r="F5" s="245" t="s">
        <v>474</v>
      </c>
      <c r="G5" s="249" t="s">
        <v>158</v>
      </c>
      <c r="H5" s="249">
        <v>40</v>
      </c>
      <c r="I5" s="252"/>
      <c r="J5" s="254"/>
      <c r="K5" s="253"/>
    </row>
    <row r="6" spans="1:11">
      <c r="A6" s="53">
        <v>5</v>
      </c>
      <c r="B6" s="53" t="s">
        <v>593</v>
      </c>
      <c r="C6" s="245" t="s">
        <v>594</v>
      </c>
      <c r="D6" s="247" t="s">
        <v>114</v>
      </c>
      <c r="E6" s="248" t="s">
        <v>595</v>
      </c>
      <c r="F6" s="245" t="s">
        <v>587</v>
      </c>
      <c r="G6" s="245" t="s">
        <v>180</v>
      </c>
      <c r="H6" s="53">
        <v>1</v>
      </c>
      <c r="I6" s="87" t="s">
        <v>186</v>
      </c>
      <c r="J6" s="53"/>
      <c r="K6" s="253"/>
    </row>
    <row r="7" spans="1:11">
      <c r="A7" s="53">
        <v>6</v>
      </c>
      <c r="B7" s="53"/>
      <c r="C7" s="53"/>
      <c r="D7" s="247" t="s">
        <v>117</v>
      </c>
      <c r="E7" s="248" t="s">
        <v>596</v>
      </c>
      <c r="F7" s="245" t="s">
        <v>474</v>
      </c>
      <c r="G7" s="249" t="s">
        <v>158</v>
      </c>
      <c r="H7" s="249">
        <v>40</v>
      </c>
      <c r="I7" s="252"/>
      <c r="J7" s="53"/>
      <c r="K7" s="253"/>
    </row>
    <row r="8" spans="1:11">
      <c r="A8" s="53">
        <v>7</v>
      </c>
      <c r="B8" s="86" t="s">
        <v>597</v>
      </c>
      <c r="C8" s="86" t="s">
        <v>598</v>
      </c>
      <c r="D8" s="247" t="s">
        <v>114</v>
      </c>
      <c r="E8" s="248" t="s">
        <v>599</v>
      </c>
      <c r="F8" s="245" t="s">
        <v>600</v>
      </c>
      <c r="G8" s="249" t="s">
        <v>601</v>
      </c>
      <c r="H8" s="249">
        <v>12</v>
      </c>
      <c r="I8" s="87" t="s">
        <v>26</v>
      </c>
      <c r="J8" s="91"/>
      <c r="K8" s="253"/>
    </row>
    <row r="9" ht="16.8" customHeight="1" spans="1:11">
      <c r="A9" s="53">
        <v>8</v>
      </c>
      <c r="B9" s="250"/>
      <c r="C9" s="250"/>
      <c r="D9" s="247" t="s">
        <v>117</v>
      </c>
      <c r="E9" s="248" t="s">
        <v>602</v>
      </c>
      <c r="F9" s="245" t="s">
        <v>603</v>
      </c>
      <c r="G9" s="249" t="s">
        <v>208</v>
      </c>
      <c r="H9" s="249">
        <v>120</v>
      </c>
      <c r="I9" s="252"/>
      <c r="J9" s="254"/>
      <c r="K9" s="253"/>
    </row>
  </sheetData>
  <mergeCells count="17">
    <mergeCell ref="B2:B3"/>
    <mergeCell ref="B4:B5"/>
    <mergeCell ref="B6:B7"/>
    <mergeCell ref="B8:B9"/>
    <mergeCell ref="C2:C3"/>
    <mergeCell ref="C4:C5"/>
    <mergeCell ref="C6:C7"/>
    <mergeCell ref="C8:C9"/>
    <mergeCell ref="I2:I3"/>
    <mergeCell ref="I4:I5"/>
    <mergeCell ref="I6:I7"/>
    <mergeCell ref="I8:I9"/>
    <mergeCell ref="J2:J3"/>
    <mergeCell ref="J4:J5"/>
    <mergeCell ref="J6:J7"/>
    <mergeCell ref="J8:J9"/>
    <mergeCell ref="K2:K9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I32"/>
  <sheetViews>
    <sheetView zoomScale="81" zoomScaleNormal="81" workbookViewId="0">
      <pane ySplit="2" topLeftCell="A12" activePane="bottomLeft" state="frozen"/>
      <selection/>
      <selection pane="bottomLeft" activeCell="V36" sqref="V36"/>
    </sheetView>
  </sheetViews>
  <sheetFormatPr defaultColWidth="9" defaultRowHeight="14"/>
  <cols>
    <col min="1" max="1" width="7.89090909090909" customWidth="1"/>
    <col min="2" max="2" width="13.4454545454545" style="3" customWidth="1"/>
    <col min="3" max="3" width="30.1090909090909" customWidth="1"/>
    <col min="4" max="4" width="13.2181818181818" customWidth="1"/>
    <col min="5" max="5" width="20.3363636363636" customWidth="1"/>
    <col min="6" max="6" width="17.4454545454545" customWidth="1"/>
    <col min="7" max="7" width="10" customWidth="1"/>
    <col min="8" max="8" width="16.6636363636364" customWidth="1"/>
    <col min="9" max="9" width="10" style="3" customWidth="1"/>
    <col min="10" max="10" width="7.21818181818182" style="3" customWidth="1"/>
    <col min="11" max="11" width="13.7818181818182" customWidth="1"/>
    <col min="12" max="12" width="6.33636363636364" customWidth="1"/>
    <col min="13" max="13" width="8.10909090909091" style="3" customWidth="1"/>
    <col min="14" max="14" width="9.33636363636364" style="3" customWidth="1"/>
    <col min="15" max="15" width="9.44545454545455" style="3" customWidth="1"/>
    <col min="21" max="21" width="11.1090909090909" customWidth="1"/>
    <col min="22" max="22" width="9.10909090909091" customWidth="1"/>
    <col min="25" max="25" width="7.21818181818182" customWidth="1"/>
    <col min="26" max="26" width="7.66363636363636" customWidth="1"/>
  </cols>
  <sheetData>
    <row r="1" ht="23.75" spans="1:26">
      <c r="A1" s="4" t="s">
        <v>604</v>
      </c>
      <c r="B1" s="5"/>
      <c r="C1" s="5"/>
      <c r="D1" s="5"/>
      <c r="E1" s="5"/>
      <c r="F1" s="5"/>
      <c r="G1" s="5"/>
      <c r="H1" s="5"/>
      <c r="I1" s="5"/>
      <c r="J1" s="5"/>
      <c r="K1" s="5"/>
      <c r="L1" s="122"/>
      <c r="M1" s="123" t="s">
        <v>605</v>
      </c>
      <c r="N1" s="124"/>
      <c r="O1" s="124"/>
      <c r="P1" s="125" t="s">
        <v>606</v>
      </c>
      <c r="Q1" s="125"/>
      <c r="R1" s="125"/>
      <c r="S1" s="125"/>
      <c r="T1" s="125"/>
      <c r="U1" s="125"/>
      <c r="V1" s="125"/>
      <c r="W1" s="125"/>
      <c r="X1" s="193"/>
      <c r="Y1" s="226"/>
      <c r="Z1" s="227"/>
    </row>
    <row r="2" spans="1:29">
      <c r="A2" s="6" t="s">
        <v>0</v>
      </c>
      <c r="B2" s="7" t="s">
        <v>103</v>
      </c>
      <c r="C2" s="7" t="s">
        <v>104</v>
      </c>
      <c r="D2" s="7" t="s">
        <v>105</v>
      </c>
      <c r="E2" s="7" t="s">
        <v>103</v>
      </c>
      <c r="F2" s="7" t="s">
        <v>106</v>
      </c>
      <c r="G2" s="7" t="s">
        <v>107</v>
      </c>
      <c r="H2" s="7" t="s">
        <v>108</v>
      </c>
      <c r="I2" s="126" t="s">
        <v>6</v>
      </c>
      <c r="J2" s="127" t="s">
        <v>109</v>
      </c>
      <c r="K2" s="128" t="s">
        <v>10</v>
      </c>
      <c r="L2" s="129" t="s">
        <v>607</v>
      </c>
      <c r="M2" s="130" t="s">
        <v>608</v>
      </c>
      <c r="N2" s="131" t="s">
        <v>609</v>
      </c>
      <c r="O2" s="131" t="s">
        <v>610</v>
      </c>
      <c r="P2" s="131" t="s">
        <v>611</v>
      </c>
      <c r="Q2" s="131" t="s">
        <v>612</v>
      </c>
      <c r="R2" s="131" t="s">
        <v>613</v>
      </c>
      <c r="S2" s="194" t="s">
        <v>614</v>
      </c>
      <c r="T2" s="194" t="s">
        <v>615</v>
      </c>
      <c r="U2" s="131" t="s">
        <v>616</v>
      </c>
      <c r="V2" s="131" t="s">
        <v>617</v>
      </c>
      <c r="W2" s="194" t="s">
        <v>618</v>
      </c>
      <c r="X2" s="195" t="s">
        <v>619</v>
      </c>
      <c r="Y2" s="228" t="s">
        <v>620</v>
      </c>
      <c r="Z2" s="229"/>
      <c r="AA2" s="230" t="s">
        <v>621</v>
      </c>
      <c r="AB2" s="231" t="s">
        <v>622</v>
      </c>
      <c r="AC2" s="122" t="s">
        <v>623</v>
      </c>
    </row>
    <row r="3" s="1" customFormat="1" ht="34.95" customHeight="1" spans="1:28">
      <c r="A3" s="8">
        <v>1</v>
      </c>
      <c r="B3" s="9" t="s">
        <v>112</v>
      </c>
      <c r="C3" s="10" t="s">
        <v>113</v>
      </c>
      <c r="D3" s="11" t="s">
        <v>117</v>
      </c>
      <c r="E3" s="11" t="s">
        <v>624</v>
      </c>
      <c r="F3" s="12" t="s">
        <v>115</v>
      </c>
      <c r="G3" s="13">
        <v>15</v>
      </c>
      <c r="H3" s="14" t="s">
        <v>119</v>
      </c>
      <c r="I3" s="13">
        <v>60</v>
      </c>
      <c r="J3" s="132">
        <v>6</v>
      </c>
      <c r="K3" s="133" t="s">
        <v>86</v>
      </c>
      <c r="L3" s="134">
        <v>2265</v>
      </c>
      <c r="M3" s="135">
        <v>570</v>
      </c>
      <c r="N3" s="136">
        <v>400</v>
      </c>
      <c r="O3" s="136">
        <v>305</v>
      </c>
      <c r="P3" s="137">
        <v>1200</v>
      </c>
      <c r="Q3" s="196">
        <v>970</v>
      </c>
      <c r="R3" s="197">
        <v>144</v>
      </c>
      <c r="S3" s="198">
        <v>5</v>
      </c>
      <c r="T3" s="136">
        <v>304</v>
      </c>
      <c r="U3" s="199">
        <v>7</v>
      </c>
      <c r="V3" s="200">
        <f>O3*U3+R3</f>
        <v>2279</v>
      </c>
      <c r="W3" s="201">
        <f>U3*S3</f>
        <v>35</v>
      </c>
      <c r="X3" s="201">
        <f>W3*G3+30</f>
        <v>555</v>
      </c>
      <c r="Y3" s="232">
        <v>1200</v>
      </c>
      <c r="Z3" s="233">
        <v>1000</v>
      </c>
      <c r="AA3" s="234">
        <f>M3*N3*S3/(Y3*Z3)</f>
        <v>0.95</v>
      </c>
      <c r="AB3" s="235">
        <f>M3*N3*O3*S3*U3/(Y3*Z3*L3)</f>
        <v>0.895474613686534</v>
      </c>
    </row>
    <row r="4" ht="34.95" customHeight="1" spans="1:35">
      <c r="A4" s="15">
        <v>2</v>
      </c>
      <c r="B4" s="16" t="s">
        <v>134</v>
      </c>
      <c r="C4" s="17" t="s">
        <v>135</v>
      </c>
      <c r="D4" s="18" t="s">
        <v>117</v>
      </c>
      <c r="E4" s="18" t="s">
        <v>625</v>
      </c>
      <c r="F4" s="19" t="s">
        <v>140</v>
      </c>
      <c r="G4" s="16">
        <v>17</v>
      </c>
      <c r="H4" s="20" t="s">
        <v>142</v>
      </c>
      <c r="I4" s="16">
        <v>5</v>
      </c>
      <c r="J4" s="138">
        <v>5</v>
      </c>
      <c r="K4" s="139" t="s">
        <v>18</v>
      </c>
      <c r="L4" s="140">
        <v>2265</v>
      </c>
      <c r="M4" s="141">
        <v>714</v>
      </c>
      <c r="N4" s="142">
        <v>644</v>
      </c>
      <c r="O4" s="142">
        <v>436</v>
      </c>
      <c r="P4" s="143">
        <f>N4*2</f>
        <v>1288</v>
      </c>
      <c r="Q4" s="143">
        <f>M4</f>
        <v>714</v>
      </c>
      <c r="R4" s="202">
        <v>144</v>
      </c>
      <c r="S4" s="203">
        <v>2</v>
      </c>
      <c r="T4" s="142">
        <v>436</v>
      </c>
      <c r="U4" s="199">
        <v>4</v>
      </c>
      <c r="V4" s="204">
        <f t="shared" ref="V4:V26" si="0">O4*U4+R4</f>
        <v>1888</v>
      </c>
      <c r="W4" s="203">
        <f>U4*S4</f>
        <v>8</v>
      </c>
      <c r="X4" s="203">
        <f t="shared" ref="X4:X23" si="1">W4*G4+30</f>
        <v>166</v>
      </c>
      <c r="Y4" s="236">
        <v>1400</v>
      </c>
      <c r="Z4" s="237">
        <v>800</v>
      </c>
      <c r="AA4" s="234">
        <f t="shared" ref="AA4:AA26" si="2">M4*N4*S4/(Y4*Z4)</f>
        <v>0.8211</v>
      </c>
      <c r="AB4" s="235">
        <f t="shared" ref="AB4:AB5" si="3">M4*N4*O4*S4*U4/(Y4*Z4*L4)</f>
        <v>0.632228874172185</v>
      </c>
      <c r="AC4" s="238"/>
      <c r="AG4">
        <v>1830</v>
      </c>
      <c r="AH4">
        <v>305</v>
      </c>
      <c r="AI4">
        <f>AG4+AH4</f>
        <v>2135</v>
      </c>
    </row>
    <row r="5" s="1" customFormat="1" ht="34.95" customHeight="1" spans="1:28">
      <c r="A5" s="21">
        <v>3</v>
      </c>
      <c r="B5" s="22" t="s">
        <v>203</v>
      </c>
      <c r="C5" s="23" t="s">
        <v>626</v>
      </c>
      <c r="D5" s="24" t="s">
        <v>117</v>
      </c>
      <c r="E5" s="24" t="s">
        <v>627</v>
      </c>
      <c r="F5" s="25" t="s">
        <v>272</v>
      </c>
      <c r="G5" s="26">
        <v>11</v>
      </c>
      <c r="H5" s="27" t="s">
        <v>208</v>
      </c>
      <c r="I5" s="26">
        <v>120</v>
      </c>
      <c r="J5" s="132">
        <v>7</v>
      </c>
      <c r="K5" s="133" t="s">
        <v>26</v>
      </c>
      <c r="L5" s="134">
        <v>2265</v>
      </c>
      <c r="M5" s="144">
        <v>760</v>
      </c>
      <c r="N5" s="145">
        <v>250</v>
      </c>
      <c r="O5" s="145">
        <v>315</v>
      </c>
      <c r="P5" s="146">
        <v>1260</v>
      </c>
      <c r="Q5" s="146">
        <v>1000</v>
      </c>
      <c r="R5" s="197">
        <v>144</v>
      </c>
      <c r="S5" s="205">
        <v>6</v>
      </c>
      <c r="T5" s="206">
        <v>250</v>
      </c>
      <c r="U5" s="199">
        <v>6</v>
      </c>
      <c r="V5" s="200">
        <f t="shared" si="0"/>
        <v>2034</v>
      </c>
      <c r="W5" s="201">
        <f t="shared" ref="W5:W23" si="4">U5*S5</f>
        <v>36</v>
      </c>
      <c r="X5" s="201">
        <f t="shared" si="1"/>
        <v>426</v>
      </c>
      <c r="Y5" s="232">
        <v>1200</v>
      </c>
      <c r="Z5" s="233">
        <v>1000</v>
      </c>
      <c r="AA5" s="239">
        <f t="shared" si="2"/>
        <v>0.95</v>
      </c>
      <c r="AB5" s="240">
        <f t="shared" si="3"/>
        <v>0.792715231788079</v>
      </c>
    </row>
    <row r="6" s="2" customFormat="1" ht="34.95" customHeight="1" spans="1:28">
      <c r="A6" s="28">
        <v>4</v>
      </c>
      <c r="B6" s="29" t="s">
        <v>221</v>
      </c>
      <c r="C6" s="30" t="s">
        <v>626</v>
      </c>
      <c r="D6" s="31" t="s">
        <v>117</v>
      </c>
      <c r="E6" s="31" t="s">
        <v>210</v>
      </c>
      <c r="F6" s="32" t="s">
        <v>224</v>
      </c>
      <c r="G6" s="33">
        <v>13.5</v>
      </c>
      <c r="H6" s="34" t="s">
        <v>220</v>
      </c>
      <c r="I6" s="33">
        <v>120</v>
      </c>
      <c r="J6" s="132">
        <v>7</v>
      </c>
      <c r="K6" s="147" t="s">
        <v>18</v>
      </c>
      <c r="L6" s="140">
        <v>2265</v>
      </c>
      <c r="M6" s="148">
        <v>865</v>
      </c>
      <c r="N6" s="149">
        <v>356</v>
      </c>
      <c r="O6" s="149">
        <v>250</v>
      </c>
      <c r="P6" s="146">
        <v>1212</v>
      </c>
      <c r="Q6" s="146">
        <v>1038</v>
      </c>
      <c r="R6" s="197">
        <v>144</v>
      </c>
      <c r="S6" s="198">
        <v>4</v>
      </c>
      <c r="T6" s="149">
        <v>250</v>
      </c>
      <c r="U6" s="199">
        <v>8</v>
      </c>
      <c r="V6" s="207">
        <f t="shared" si="0"/>
        <v>2144</v>
      </c>
      <c r="W6" s="208">
        <f t="shared" si="4"/>
        <v>32</v>
      </c>
      <c r="X6" s="208">
        <f t="shared" si="1"/>
        <v>462</v>
      </c>
      <c r="Y6" s="232">
        <v>1200</v>
      </c>
      <c r="Z6" s="233">
        <v>1000</v>
      </c>
      <c r="AA6" s="234">
        <f t="shared" si="2"/>
        <v>1.02646666666667</v>
      </c>
      <c r="AB6" s="235">
        <f>(M6*N6*O6*S6*U6+Y6*Z6*R6)/(Y6*Z6*L6)</f>
        <v>0.969948491537896</v>
      </c>
    </row>
    <row r="7" s="1" customFormat="1" ht="34.95" customHeight="1" spans="1:28">
      <c r="A7" s="8">
        <v>5</v>
      </c>
      <c r="B7" s="35" t="s">
        <v>231</v>
      </c>
      <c r="C7" s="36" t="s">
        <v>232</v>
      </c>
      <c r="D7" s="37" t="s">
        <v>117</v>
      </c>
      <c r="E7" s="37" t="s">
        <v>237</v>
      </c>
      <c r="F7" s="38" t="s">
        <v>238</v>
      </c>
      <c r="G7" s="26">
        <v>10</v>
      </c>
      <c r="H7" s="39" t="s">
        <v>239</v>
      </c>
      <c r="I7" s="26">
        <v>60</v>
      </c>
      <c r="J7" s="132">
        <v>6</v>
      </c>
      <c r="K7" s="150" t="s">
        <v>236</v>
      </c>
      <c r="L7" s="134">
        <v>2265</v>
      </c>
      <c r="M7" s="135">
        <v>470</v>
      </c>
      <c r="N7" s="136">
        <v>400</v>
      </c>
      <c r="O7" s="136">
        <v>285</v>
      </c>
      <c r="P7" s="151">
        <f>400*3</f>
        <v>1200</v>
      </c>
      <c r="Q7" s="151">
        <f>M7*2</f>
        <v>940</v>
      </c>
      <c r="R7" s="197">
        <v>144</v>
      </c>
      <c r="S7" s="201">
        <v>6</v>
      </c>
      <c r="T7" s="136">
        <v>285</v>
      </c>
      <c r="U7" s="199">
        <v>7</v>
      </c>
      <c r="V7" s="200">
        <f t="shared" si="0"/>
        <v>2139</v>
      </c>
      <c r="W7" s="201">
        <f t="shared" si="4"/>
        <v>42</v>
      </c>
      <c r="X7" s="201">
        <f t="shared" si="1"/>
        <v>450</v>
      </c>
      <c r="Y7" s="232">
        <v>1200</v>
      </c>
      <c r="Z7" s="233">
        <v>1000</v>
      </c>
      <c r="AA7" s="234">
        <f t="shared" si="2"/>
        <v>0.94</v>
      </c>
      <c r="AB7" s="235">
        <f t="shared" ref="AB7:AB26" si="5">(M7*N7*O7*S7*U7+Y7*Z7*R7)/(Y7*Z7*L7)</f>
        <v>0.891523178807947</v>
      </c>
    </row>
    <row r="8" ht="34.95" customHeight="1" spans="1:28">
      <c r="A8" s="40">
        <v>6</v>
      </c>
      <c r="B8" s="41" t="s">
        <v>248</v>
      </c>
      <c r="C8" s="42" t="s">
        <v>628</v>
      </c>
      <c r="D8" s="43" t="s">
        <v>117</v>
      </c>
      <c r="E8" s="43" t="s">
        <v>254</v>
      </c>
      <c r="F8" s="44" t="s">
        <v>255</v>
      </c>
      <c r="G8" s="45">
        <v>13</v>
      </c>
      <c r="H8" s="46" t="s">
        <v>257</v>
      </c>
      <c r="I8" s="45">
        <v>120</v>
      </c>
      <c r="J8" s="152">
        <v>9</v>
      </c>
      <c r="K8" s="147" t="s">
        <v>18</v>
      </c>
      <c r="L8" s="140">
        <v>2265</v>
      </c>
      <c r="M8" s="153">
        <v>425</v>
      </c>
      <c r="N8" s="154">
        <v>317</v>
      </c>
      <c r="O8" s="154">
        <v>195</v>
      </c>
      <c r="P8" s="155">
        <f>M8*3</f>
        <v>1275</v>
      </c>
      <c r="Q8" s="155">
        <f>N8*3</f>
        <v>951</v>
      </c>
      <c r="R8" s="197">
        <v>144</v>
      </c>
      <c r="S8" s="209">
        <v>9</v>
      </c>
      <c r="T8" s="154">
        <v>195</v>
      </c>
      <c r="U8" s="199">
        <v>10</v>
      </c>
      <c r="V8" s="210">
        <f t="shared" si="0"/>
        <v>2094</v>
      </c>
      <c r="W8" s="208">
        <f t="shared" si="4"/>
        <v>90</v>
      </c>
      <c r="X8" s="208">
        <f t="shared" si="1"/>
        <v>1200</v>
      </c>
      <c r="Y8" s="232">
        <v>1200</v>
      </c>
      <c r="Z8" s="233">
        <v>1000</v>
      </c>
      <c r="AA8" s="234">
        <f t="shared" si="2"/>
        <v>1.0104375</v>
      </c>
      <c r="AB8" s="235">
        <f t="shared" si="5"/>
        <v>0.933489238410596</v>
      </c>
    </row>
    <row r="9" s="1" customFormat="1" ht="34.95" customHeight="1" spans="1:28">
      <c r="A9" s="47">
        <v>7</v>
      </c>
      <c r="B9" s="48" t="s">
        <v>258</v>
      </c>
      <c r="C9" s="48" t="s">
        <v>259</v>
      </c>
      <c r="D9" s="48" t="s">
        <v>117</v>
      </c>
      <c r="E9" s="48" t="s">
        <v>264</v>
      </c>
      <c r="F9" s="48" t="s">
        <v>265</v>
      </c>
      <c r="G9" s="48">
        <v>17</v>
      </c>
      <c r="H9" s="48" t="s">
        <v>629</v>
      </c>
      <c r="I9" s="156">
        <v>120</v>
      </c>
      <c r="J9" s="152">
        <v>6</v>
      </c>
      <c r="K9" s="157">
        <v>4</v>
      </c>
      <c r="L9" s="134">
        <v>2265</v>
      </c>
      <c r="M9" s="135">
        <v>430</v>
      </c>
      <c r="N9" s="136">
        <v>397</v>
      </c>
      <c r="O9" s="136">
        <v>315</v>
      </c>
      <c r="P9" s="151">
        <f>N9*3</f>
        <v>1191</v>
      </c>
      <c r="Q9" s="151">
        <f>M9*2</f>
        <v>860</v>
      </c>
      <c r="R9" s="197">
        <v>144</v>
      </c>
      <c r="S9" s="201">
        <v>6</v>
      </c>
      <c r="T9" s="136">
        <v>310</v>
      </c>
      <c r="U9" s="211">
        <f t="shared" ref="U9:U12" si="6">J9</f>
        <v>6</v>
      </c>
      <c r="V9" s="212">
        <f t="shared" si="0"/>
        <v>2034</v>
      </c>
      <c r="W9" s="201">
        <f t="shared" si="4"/>
        <v>36</v>
      </c>
      <c r="X9" s="201">
        <f t="shared" si="1"/>
        <v>642</v>
      </c>
      <c r="Y9" s="232">
        <v>1200</v>
      </c>
      <c r="Z9" s="233">
        <v>1000</v>
      </c>
      <c r="AA9" s="234">
        <f t="shared" si="2"/>
        <v>0.85355</v>
      </c>
      <c r="AB9" s="235">
        <f t="shared" si="5"/>
        <v>0.775809933774834</v>
      </c>
    </row>
    <row r="10" ht="34.95" customHeight="1" spans="1:28">
      <c r="A10" s="28">
        <v>8</v>
      </c>
      <c r="B10" s="49" t="s">
        <v>56</v>
      </c>
      <c r="C10" s="50" t="s">
        <v>630</v>
      </c>
      <c r="D10" s="51" t="s">
        <v>117</v>
      </c>
      <c r="E10" s="51" t="s">
        <v>268</v>
      </c>
      <c r="F10" s="52" t="s">
        <v>58</v>
      </c>
      <c r="G10" s="53">
        <v>13</v>
      </c>
      <c r="H10" s="54" t="s">
        <v>269</v>
      </c>
      <c r="I10" s="53">
        <v>120</v>
      </c>
      <c r="J10" s="132">
        <v>7</v>
      </c>
      <c r="K10" s="147" t="s">
        <v>18</v>
      </c>
      <c r="L10" s="140">
        <v>2265</v>
      </c>
      <c r="M10" s="153">
        <v>560</v>
      </c>
      <c r="N10" s="154">
        <v>445</v>
      </c>
      <c r="O10" s="154">
        <v>260</v>
      </c>
      <c r="P10" s="155">
        <f>M10*2</f>
        <v>1120</v>
      </c>
      <c r="Q10" s="155">
        <f>N10*2</f>
        <v>890</v>
      </c>
      <c r="R10" s="197">
        <v>144</v>
      </c>
      <c r="S10" s="209">
        <v>4</v>
      </c>
      <c r="T10" s="154">
        <v>260</v>
      </c>
      <c r="U10" s="199">
        <v>8</v>
      </c>
      <c r="V10" s="213">
        <f t="shared" si="0"/>
        <v>2224</v>
      </c>
      <c r="W10" s="209">
        <f t="shared" si="4"/>
        <v>32</v>
      </c>
      <c r="X10" s="208">
        <f t="shared" si="1"/>
        <v>446</v>
      </c>
      <c r="Y10" s="232">
        <v>1200</v>
      </c>
      <c r="Z10" s="233">
        <v>1000</v>
      </c>
      <c r="AA10" s="234">
        <f t="shared" si="2"/>
        <v>0.830666666666667</v>
      </c>
      <c r="AB10" s="235">
        <f t="shared" si="5"/>
        <v>0.826395879323032</v>
      </c>
    </row>
    <row r="11" s="1" customFormat="1" ht="34.95" customHeight="1" spans="1:28">
      <c r="A11" s="8">
        <v>9</v>
      </c>
      <c r="B11" s="35" t="s">
        <v>67</v>
      </c>
      <c r="C11" s="36" t="s">
        <v>270</v>
      </c>
      <c r="D11" s="37" t="s">
        <v>117</v>
      </c>
      <c r="E11" s="37" t="s">
        <v>271</v>
      </c>
      <c r="F11" s="38" t="s">
        <v>272</v>
      </c>
      <c r="G11" s="55">
        <v>7</v>
      </c>
      <c r="H11" s="56" t="s">
        <v>273</v>
      </c>
      <c r="I11" s="26">
        <v>120</v>
      </c>
      <c r="J11" s="132">
        <v>8</v>
      </c>
      <c r="K11" s="150" t="s">
        <v>18</v>
      </c>
      <c r="L11" s="134">
        <v>2265</v>
      </c>
      <c r="M11" s="135">
        <v>585</v>
      </c>
      <c r="N11" s="136">
        <v>245</v>
      </c>
      <c r="O11" s="136">
        <v>250</v>
      </c>
      <c r="P11" s="151">
        <f>M11*2</f>
        <v>1170</v>
      </c>
      <c r="Q11" s="151">
        <f>N11*4</f>
        <v>980</v>
      </c>
      <c r="R11" s="197">
        <v>144</v>
      </c>
      <c r="S11" s="201">
        <v>8</v>
      </c>
      <c r="T11" s="136">
        <v>250</v>
      </c>
      <c r="U11" s="211">
        <f t="shared" si="6"/>
        <v>8</v>
      </c>
      <c r="V11" s="212">
        <f t="shared" si="0"/>
        <v>2144</v>
      </c>
      <c r="W11" s="201">
        <f t="shared" si="4"/>
        <v>64</v>
      </c>
      <c r="X11" s="201">
        <f t="shared" si="1"/>
        <v>478</v>
      </c>
      <c r="Y11" s="232">
        <v>1200</v>
      </c>
      <c r="Z11" s="233">
        <v>1000</v>
      </c>
      <c r="AA11" s="234">
        <f t="shared" si="2"/>
        <v>0.9555</v>
      </c>
      <c r="AB11" s="235">
        <f t="shared" si="5"/>
        <v>0.907284768211921</v>
      </c>
    </row>
    <row r="12" ht="34.95" customHeight="1" spans="1:29">
      <c r="A12" s="57">
        <v>10</v>
      </c>
      <c r="B12" s="58" t="s">
        <v>287</v>
      </c>
      <c r="C12" s="59" t="s">
        <v>281</v>
      </c>
      <c r="D12" s="60" t="s">
        <v>117</v>
      </c>
      <c r="E12" s="60" t="s">
        <v>288</v>
      </c>
      <c r="F12" s="61" t="s">
        <v>289</v>
      </c>
      <c r="G12" s="60">
        <v>27</v>
      </c>
      <c r="H12" s="62" t="s">
        <v>285</v>
      </c>
      <c r="I12" s="64">
        <v>1</v>
      </c>
      <c r="J12" s="158">
        <v>5</v>
      </c>
      <c r="K12" s="159" t="s">
        <v>26</v>
      </c>
      <c r="L12" s="140">
        <v>2265</v>
      </c>
      <c r="M12" s="160">
        <v>770</v>
      </c>
      <c r="N12" s="161">
        <v>700</v>
      </c>
      <c r="O12" s="161">
        <v>370</v>
      </c>
      <c r="P12" s="162">
        <f>N12*2</f>
        <v>1400</v>
      </c>
      <c r="Q12" s="162">
        <f>M12</f>
        <v>770</v>
      </c>
      <c r="R12" s="197">
        <v>144</v>
      </c>
      <c r="S12" s="203">
        <v>2</v>
      </c>
      <c r="T12" s="161">
        <v>370</v>
      </c>
      <c r="U12" s="211">
        <f t="shared" si="6"/>
        <v>5</v>
      </c>
      <c r="V12" s="214">
        <f t="shared" si="0"/>
        <v>1994</v>
      </c>
      <c r="W12" s="203">
        <f t="shared" si="4"/>
        <v>10</v>
      </c>
      <c r="X12" s="203">
        <f t="shared" si="1"/>
        <v>300</v>
      </c>
      <c r="Y12" s="236">
        <v>1400</v>
      </c>
      <c r="Z12" s="237">
        <v>800</v>
      </c>
      <c r="AA12" s="234">
        <f t="shared" si="2"/>
        <v>0.9625</v>
      </c>
      <c r="AB12" s="235">
        <f t="shared" si="5"/>
        <v>0.849724061810154</v>
      </c>
      <c r="AC12" s="238"/>
    </row>
    <row r="13" s="1" customFormat="1" ht="34.95" customHeight="1" spans="1:30">
      <c r="A13" s="63">
        <v>11</v>
      </c>
      <c r="B13" s="64" t="s">
        <v>299</v>
      </c>
      <c r="C13" s="65" t="s">
        <v>281</v>
      </c>
      <c r="D13" s="60" t="s">
        <v>117</v>
      </c>
      <c r="E13" s="60" t="s">
        <v>300</v>
      </c>
      <c r="F13" s="61" t="s">
        <v>301</v>
      </c>
      <c r="G13" s="60">
        <v>25</v>
      </c>
      <c r="H13" s="66" t="s">
        <v>303</v>
      </c>
      <c r="I13" s="64">
        <v>1</v>
      </c>
      <c r="J13" s="158">
        <v>5</v>
      </c>
      <c r="K13" s="159" t="s">
        <v>18</v>
      </c>
      <c r="L13" s="134">
        <v>2265</v>
      </c>
      <c r="M13" s="160">
        <v>695</v>
      </c>
      <c r="N13" s="161">
        <v>610</v>
      </c>
      <c r="O13" s="161">
        <v>310</v>
      </c>
      <c r="P13" s="162">
        <f>M13*2</f>
        <v>1390</v>
      </c>
      <c r="Q13" s="162">
        <f>N13</f>
        <v>610</v>
      </c>
      <c r="R13" s="197">
        <v>144</v>
      </c>
      <c r="S13" s="203">
        <v>2</v>
      </c>
      <c r="T13" s="161">
        <v>310</v>
      </c>
      <c r="U13" s="199">
        <v>6</v>
      </c>
      <c r="V13" s="214">
        <f t="shared" si="0"/>
        <v>2004</v>
      </c>
      <c r="W13" s="203">
        <f t="shared" si="4"/>
        <v>12</v>
      </c>
      <c r="X13" s="203">
        <f t="shared" si="1"/>
        <v>330</v>
      </c>
      <c r="Y13" s="236">
        <v>1400</v>
      </c>
      <c r="Z13" s="237">
        <v>800</v>
      </c>
      <c r="AA13" s="241">
        <f t="shared" si="2"/>
        <v>0.757053571428571</v>
      </c>
      <c r="AB13" s="242">
        <f t="shared" si="5"/>
        <v>0.685262535477767</v>
      </c>
      <c r="AD13" s="243" t="s">
        <v>631</v>
      </c>
    </row>
    <row r="14" s="2" customFormat="1" ht="34.95" customHeight="1" spans="1:28">
      <c r="A14" s="67">
        <v>22</v>
      </c>
      <c r="B14" s="68" t="s">
        <v>632</v>
      </c>
      <c r="C14" s="33"/>
      <c r="D14" s="31" t="s">
        <v>117</v>
      </c>
      <c r="E14" s="31" t="s">
        <v>175</v>
      </c>
      <c r="F14" s="69" t="s">
        <v>176</v>
      </c>
      <c r="G14" s="33">
        <v>13</v>
      </c>
      <c r="H14" s="70" t="s">
        <v>158</v>
      </c>
      <c r="I14" s="33">
        <v>40</v>
      </c>
      <c r="J14" s="163">
        <v>6</v>
      </c>
      <c r="K14" s="164" t="s">
        <v>633</v>
      </c>
      <c r="L14" s="140">
        <v>2265</v>
      </c>
      <c r="M14" s="165">
        <v>590</v>
      </c>
      <c r="N14" s="166">
        <v>370</v>
      </c>
      <c r="O14" s="166">
        <v>315</v>
      </c>
      <c r="P14" s="167">
        <f t="shared" ref="P14:Q16" si="7">M14*2</f>
        <v>1180</v>
      </c>
      <c r="Q14" s="167">
        <v>960</v>
      </c>
      <c r="R14" s="197">
        <v>144</v>
      </c>
      <c r="S14" s="205">
        <v>5</v>
      </c>
      <c r="T14" s="166">
        <v>315</v>
      </c>
      <c r="U14" s="211">
        <v>6</v>
      </c>
      <c r="V14" s="213">
        <f t="shared" ref="V14" si="8">O14*U14+R14</f>
        <v>2034</v>
      </c>
      <c r="W14" s="208">
        <f t="shared" ref="W14" si="9">U14*S14</f>
        <v>30</v>
      </c>
      <c r="X14" s="208">
        <f t="shared" ref="X14" si="10">W14*G14+30</f>
        <v>420</v>
      </c>
      <c r="Y14" s="232">
        <v>1200</v>
      </c>
      <c r="Z14" s="233">
        <v>1000</v>
      </c>
      <c r="AA14" s="234">
        <f t="shared" si="2"/>
        <v>0.909583333333333</v>
      </c>
      <c r="AB14" s="235">
        <f t="shared" si="5"/>
        <v>0.822566225165563</v>
      </c>
    </row>
    <row r="15" s="1" customFormat="1" ht="34.95" customHeight="1" spans="1:28">
      <c r="A15" s="8">
        <v>13</v>
      </c>
      <c r="B15" s="71" t="s">
        <v>324</v>
      </c>
      <c r="C15" s="72" t="s">
        <v>325</v>
      </c>
      <c r="D15" s="73" t="s">
        <v>117</v>
      </c>
      <c r="E15" s="74" t="s">
        <v>332</v>
      </c>
      <c r="F15" s="75" t="s">
        <v>333</v>
      </c>
      <c r="G15" s="74">
        <v>9</v>
      </c>
      <c r="H15" s="76" t="s">
        <v>335</v>
      </c>
      <c r="I15" s="74">
        <v>24</v>
      </c>
      <c r="J15" s="132">
        <v>5</v>
      </c>
      <c r="K15" s="150" t="s">
        <v>26</v>
      </c>
      <c r="L15" s="134">
        <v>2265</v>
      </c>
      <c r="M15" s="168">
        <v>590</v>
      </c>
      <c r="N15" s="169">
        <v>370</v>
      </c>
      <c r="O15" s="169">
        <v>440</v>
      </c>
      <c r="P15" s="170">
        <f t="shared" si="7"/>
        <v>1180</v>
      </c>
      <c r="Q15" s="170">
        <v>960</v>
      </c>
      <c r="R15" s="197">
        <v>144</v>
      </c>
      <c r="S15" s="198">
        <v>5</v>
      </c>
      <c r="T15" s="169">
        <v>440</v>
      </c>
      <c r="U15" s="211">
        <v>4</v>
      </c>
      <c r="V15" s="212">
        <f t="shared" si="0"/>
        <v>1904</v>
      </c>
      <c r="W15" s="201">
        <f t="shared" si="4"/>
        <v>20</v>
      </c>
      <c r="X15" s="208">
        <f t="shared" si="1"/>
        <v>210</v>
      </c>
      <c r="Y15" s="232">
        <v>1200</v>
      </c>
      <c r="Z15" s="233">
        <v>1000</v>
      </c>
      <c r="AA15" s="234">
        <f t="shared" si="2"/>
        <v>0.909583333333333</v>
      </c>
      <c r="AB15" s="235">
        <f t="shared" si="5"/>
        <v>0.770360559234731</v>
      </c>
    </row>
    <row r="16" ht="34.95" customHeight="1" spans="1:28">
      <c r="A16" s="28">
        <v>14</v>
      </c>
      <c r="B16" s="77" t="s">
        <v>336</v>
      </c>
      <c r="C16" s="78" t="s">
        <v>337</v>
      </c>
      <c r="D16" s="79" t="s">
        <v>117</v>
      </c>
      <c r="E16" s="80" t="s">
        <v>343</v>
      </c>
      <c r="F16" s="81" t="s">
        <v>344</v>
      </c>
      <c r="G16" s="80">
        <v>12</v>
      </c>
      <c r="H16" s="82" t="s">
        <v>133</v>
      </c>
      <c r="I16" s="80">
        <v>6</v>
      </c>
      <c r="J16" s="152">
        <v>8</v>
      </c>
      <c r="K16" s="171" t="s">
        <v>26</v>
      </c>
      <c r="L16" s="140">
        <v>2265</v>
      </c>
      <c r="M16" s="165">
        <v>596</v>
      </c>
      <c r="N16" s="166">
        <v>432</v>
      </c>
      <c r="O16" s="166">
        <v>237</v>
      </c>
      <c r="P16" s="172">
        <f t="shared" si="7"/>
        <v>1192</v>
      </c>
      <c r="Q16" s="172">
        <f t="shared" si="7"/>
        <v>864</v>
      </c>
      <c r="R16" s="197">
        <v>144</v>
      </c>
      <c r="S16" s="215">
        <v>4</v>
      </c>
      <c r="T16" s="166">
        <v>237</v>
      </c>
      <c r="U16" s="211">
        <v>8</v>
      </c>
      <c r="V16" s="213">
        <f t="shared" si="0"/>
        <v>2040</v>
      </c>
      <c r="W16" s="209">
        <f t="shared" si="4"/>
        <v>32</v>
      </c>
      <c r="X16" s="208">
        <f t="shared" si="1"/>
        <v>414</v>
      </c>
      <c r="Y16" s="232">
        <v>1200</v>
      </c>
      <c r="Z16" s="233">
        <v>1000</v>
      </c>
      <c r="AA16" s="234">
        <f t="shared" si="2"/>
        <v>0.85824</v>
      </c>
      <c r="AB16" s="235">
        <f t="shared" si="5"/>
        <v>0.781996927152318</v>
      </c>
    </row>
    <row r="17" s="1" customFormat="1" ht="34.95" customHeight="1" spans="1:28">
      <c r="A17" s="8">
        <v>15</v>
      </c>
      <c r="B17" s="74" t="s">
        <v>345</v>
      </c>
      <c r="C17" s="83" t="s">
        <v>346</v>
      </c>
      <c r="D17" s="73" t="s">
        <v>117</v>
      </c>
      <c r="E17" s="74" t="s">
        <v>347</v>
      </c>
      <c r="F17" s="75" t="s">
        <v>348</v>
      </c>
      <c r="G17" s="74">
        <v>6</v>
      </c>
      <c r="H17" s="84" t="s">
        <v>124</v>
      </c>
      <c r="I17" s="74">
        <v>1</v>
      </c>
      <c r="J17" s="173">
        <v>8</v>
      </c>
      <c r="K17" s="150" t="s">
        <v>26</v>
      </c>
      <c r="L17" s="134">
        <v>2265</v>
      </c>
      <c r="M17" s="168">
        <v>370</v>
      </c>
      <c r="N17" s="169">
        <v>280</v>
      </c>
      <c r="O17" s="169">
        <v>240</v>
      </c>
      <c r="P17" s="170">
        <v>1120</v>
      </c>
      <c r="Q17" s="170">
        <v>930</v>
      </c>
      <c r="R17" s="197">
        <v>144</v>
      </c>
      <c r="S17" s="198">
        <v>10</v>
      </c>
      <c r="T17" s="169">
        <v>240</v>
      </c>
      <c r="U17" s="211">
        <v>8</v>
      </c>
      <c r="V17" s="212">
        <f t="shared" si="0"/>
        <v>2064</v>
      </c>
      <c r="W17" s="201">
        <f t="shared" si="4"/>
        <v>80</v>
      </c>
      <c r="X17" s="201">
        <f t="shared" si="1"/>
        <v>510</v>
      </c>
      <c r="Y17" s="232">
        <v>1200</v>
      </c>
      <c r="Z17" s="233">
        <v>1000</v>
      </c>
      <c r="AA17" s="234">
        <f t="shared" si="2"/>
        <v>0.863333333333333</v>
      </c>
      <c r="AB17" s="235">
        <f t="shared" si="5"/>
        <v>0.795408388520971</v>
      </c>
    </row>
    <row r="18" ht="34.95" customHeight="1" spans="1:28">
      <c r="A18" s="85">
        <v>16</v>
      </c>
      <c r="B18" s="86" t="s">
        <v>350</v>
      </c>
      <c r="C18" s="87" t="s">
        <v>351</v>
      </c>
      <c r="D18" s="88" t="s">
        <v>117</v>
      </c>
      <c r="E18" s="89" t="s">
        <v>352</v>
      </c>
      <c r="F18" s="90" t="s">
        <v>353</v>
      </c>
      <c r="G18" s="91">
        <v>6</v>
      </c>
      <c r="H18" s="92" t="s">
        <v>634</v>
      </c>
      <c r="I18" s="91">
        <v>1</v>
      </c>
      <c r="J18" s="132">
        <v>9</v>
      </c>
      <c r="K18" s="174" t="s">
        <v>18</v>
      </c>
      <c r="L18" s="140">
        <v>2265</v>
      </c>
      <c r="M18" s="175">
        <v>495</v>
      </c>
      <c r="N18" s="176">
        <v>305</v>
      </c>
      <c r="O18" s="176">
        <v>205</v>
      </c>
      <c r="P18" s="177">
        <v>1220</v>
      </c>
      <c r="Q18" s="177">
        <v>990</v>
      </c>
      <c r="R18" s="197">
        <v>144</v>
      </c>
      <c r="S18" s="205">
        <v>8</v>
      </c>
      <c r="T18" s="176">
        <v>205</v>
      </c>
      <c r="U18" s="199">
        <v>10</v>
      </c>
      <c r="V18" s="213">
        <f t="shared" si="0"/>
        <v>2194</v>
      </c>
      <c r="W18" s="209">
        <f t="shared" si="4"/>
        <v>80</v>
      </c>
      <c r="X18" s="208">
        <f t="shared" si="1"/>
        <v>510</v>
      </c>
      <c r="Y18" s="232">
        <v>1200</v>
      </c>
      <c r="Z18" s="233">
        <v>1000</v>
      </c>
      <c r="AA18" s="234">
        <f t="shared" si="2"/>
        <v>1.0065</v>
      </c>
      <c r="AB18" s="235">
        <f t="shared" si="5"/>
        <v>0.97453642384106</v>
      </c>
    </row>
    <row r="19" s="1" customFormat="1" ht="34.95" customHeight="1" spans="1:28">
      <c r="A19" s="8">
        <v>17</v>
      </c>
      <c r="B19" s="55" t="s">
        <v>377</v>
      </c>
      <c r="C19" s="93" t="s">
        <v>635</v>
      </c>
      <c r="D19" s="37" t="s">
        <v>117</v>
      </c>
      <c r="E19" s="55" t="s">
        <v>379</v>
      </c>
      <c r="F19" s="94" t="s">
        <v>636</v>
      </c>
      <c r="G19" s="55">
        <v>14</v>
      </c>
      <c r="H19" s="56" t="s">
        <v>381</v>
      </c>
      <c r="I19" s="26">
        <v>120</v>
      </c>
      <c r="J19" s="58">
        <v>7</v>
      </c>
      <c r="K19" s="178" t="s">
        <v>382</v>
      </c>
      <c r="L19" s="134">
        <v>2265</v>
      </c>
      <c r="M19" s="169">
        <v>500</v>
      </c>
      <c r="N19" s="169">
        <v>480</v>
      </c>
      <c r="O19" s="169">
        <v>265</v>
      </c>
      <c r="P19" s="179">
        <f>M19*2</f>
        <v>1000</v>
      </c>
      <c r="Q19" s="179">
        <f>N19*2</f>
        <v>960</v>
      </c>
      <c r="R19" s="197">
        <v>144</v>
      </c>
      <c r="S19" s="216">
        <v>4</v>
      </c>
      <c r="T19" s="169">
        <v>265</v>
      </c>
      <c r="U19" s="199">
        <v>8</v>
      </c>
      <c r="V19" s="212">
        <f t="shared" si="0"/>
        <v>2264</v>
      </c>
      <c r="W19" s="201">
        <f t="shared" si="4"/>
        <v>32</v>
      </c>
      <c r="X19" s="201">
        <f t="shared" si="1"/>
        <v>478</v>
      </c>
      <c r="Y19" s="232">
        <v>1200</v>
      </c>
      <c r="Z19" s="233">
        <v>1000</v>
      </c>
      <c r="AA19" s="234">
        <f t="shared" si="2"/>
        <v>0.8</v>
      </c>
      <c r="AB19" s="235">
        <f t="shared" si="5"/>
        <v>0.812362030905077</v>
      </c>
    </row>
    <row r="20" s="2" customFormat="1" ht="34.95" customHeight="1" spans="1:28">
      <c r="A20" s="95">
        <v>18</v>
      </c>
      <c r="B20" s="68" t="s">
        <v>391</v>
      </c>
      <c r="C20" s="68" t="s">
        <v>392</v>
      </c>
      <c r="D20" s="68" t="s">
        <v>117</v>
      </c>
      <c r="E20" s="68" t="s">
        <v>393</v>
      </c>
      <c r="F20" s="68" t="s">
        <v>272</v>
      </c>
      <c r="G20" s="33">
        <v>7</v>
      </c>
      <c r="H20" s="96" t="s">
        <v>390</v>
      </c>
      <c r="I20" s="33">
        <v>60</v>
      </c>
      <c r="J20" s="58">
        <v>7</v>
      </c>
      <c r="K20" s="171" t="s">
        <v>18</v>
      </c>
      <c r="L20" s="140">
        <v>2265</v>
      </c>
      <c r="M20" s="68">
        <v>655</v>
      </c>
      <c r="N20" s="33">
        <v>260</v>
      </c>
      <c r="O20" s="33">
        <v>285</v>
      </c>
      <c r="P20" s="167">
        <v>1175</v>
      </c>
      <c r="Q20" s="167">
        <v>915</v>
      </c>
      <c r="R20" s="197">
        <v>144</v>
      </c>
      <c r="S20" s="205">
        <v>6</v>
      </c>
      <c r="T20" s="33">
        <v>285</v>
      </c>
      <c r="U20" s="58">
        <f>J20</f>
        <v>7</v>
      </c>
      <c r="V20" s="217">
        <f t="shared" si="0"/>
        <v>2139</v>
      </c>
      <c r="W20" s="34">
        <f t="shared" si="4"/>
        <v>42</v>
      </c>
      <c r="X20" s="34">
        <f t="shared" si="1"/>
        <v>324</v>
      </c>
      <c r="Y20" s="232">
        <v>1200</v>
      </c>
      <c r="Z20" s="233">
        <v>1000</v>
      </c>
      <c r="AA20" s="234">
        <f t="shared" si="2"/>
        <v>0.8515</v>
      </c>
      <c r="AB20" s="235">
        <f t="shared" si="5"/>
        <v>0.813572847682119</v>
      </c>
    </row>
    <row r="21" s="1" customFormat="1" ht="34.95" customHeight="1" spans="1:28">
      <c r="A21" s="97">
        <v>19</v>
      </c>
      <c r="B21" s="98" t="s">
        <v>398</v>
      </c>
      <c r="C21" s="99" t="s">
        <v>399</v>
      </c>
      <c r="D21" s="73" t="s">
        <v>117</v>
      </c>
      <c r="E21" s="73" t="s">
        <v>276</v>
      </c>
      <c r="F21" s="100" t="s">
        <v>277</v>
      </c>
      <c r="G21" s="74">
        <v>13</v>
      </c>
      <c r="H21" s="84" t="s">
        <v>400</v>
      </c>
      <c r="I21" s="74">
        <v>100</v>
      </c>
      <c r="J21" s="180">
        <v>7</v>
      </c>
      <c r="K21" s="181" t="s">
        <v>33</v>
      </c>
      <c r="L21" s="134">
        <v>2265</v>
      </c>
      <c r="M21" s="55">
        <v>575</v>
      </c>
      <c r="N21" s="26">
        <v>240</v>
      </c>
      <c r="O21" s="26">
        <v>250</v>
      </c>
      <c r="P21" s="170">
        <v>1200</v>
      </c>
      <c r="Q21" s="170">
        <v>1055</v>
      </c>
      <c r="R21" s="197">
        <v>144</v>
      </c>
      <c r="S21" s="198">
        <v>9</v>
      </c>
      <c r="T21" s="26">
        <v>250</v>
      </c>
      <c r="U21" s="199">
        <v>8</v>
      </c>
      <c r="V21" s="212">
        <f t="shared" si="0"/>
        <v>2144</v>
      </c>
      <c r="W21" s="201">
        <f t="shared" si="4"/>
        <v>72</v>
      </c>
      <c r="X21" s="201">
        <f t="shared" si="1"/>
        <v>966</v>
      </c>
      <c r="Y21" s="232">
        <v>1200</v>
      </c>
      <c r="Z21" s="233">
        <v>1000</v>
      </c>
      <c r="AA21" s="234">
        <f t="shared" si="2"/>
        <v>1.035</v>
      </c>
      <c r="AB21" s="235">
        <f t="shared" si="5"/>
        <v>0.977483443708609</v>
      </c>
    </row>
    <row r="22" s="2" customFormat="1" ht="34.95" customHeight="1" spans="1:28">
      <c r="A22" s="101">
        <v>20</v>
      </c>
      <c r="B22" s="102" t="s">
        <v>225</v>
      </c>
      <c r="C22" s="102" t="s">
        <v>637</v>
      </c>
      <c r="D22" s="102" t="s">
        <v>117</v>
      </c>
      <c r="E22" s="102" t="s">
        <v>638</v>
      </c>
      <c r="F22" s="102" t="s">
        <v>404</v>
      </c>
      <c r="G22" s="102">
        <v>12</v>
      </c>
      <c r="H22" s="82" t="s">
        <v>639</v>
      </c>
      <c r="I22" s="102">
        <v>20</v>
      </c>
      <c r="J22" s="182">
        <v>5</v>
      </c>
      <c r="K22" s="147" t="s">
        <v>18</v>
      </c>
      <c r="L22" s="140">
        <v>2265</v>
      </c>
      <c r="M22" s="68">
        <v>490</v>
      </c>
      <c r="N22" s="33">
        <v>400</v>
      </c>
      <c r="O22" s="33">
        <v>415</v>
      </c>
      <c r="P22" s="183">
        <f>N22*3</f>
        <v>1200</v>
      </c>
      <c r="Q22" s="183">
        <f>M22*2</f>
        <v>980</v>
      </c>
      <c r="R22" s="197">
        <v>144</v>
      </c>
      <c r="S22" s="34">
        <v>6</v>
      </c>
      <c r="T22" s="33">
        <v>415</v>
      </c>
      <c r="U22" s="58">
        <f>J22</f>
        <v>5</v>
      </c>
      <c r="V22" s="217">
        <f t="shared" si="0"/>
        <v>2219</v>
      </c>
      <c r="W22" s="34">
        <f t="shared" si="4"/>
        <v>30</v>
      </c>
      <c r="X22" s="34">
        <f t="shared" si="1"/>
        <v>390</v>
      </c>
      <c r="Y22" s="232">
        <v>1200</v>
      </c>
      <c r="Z22" s="233">
        <v>1000</v>
      </c>
      <c r="AA22" s="234">
        <f t="shared" si="2"/>
        <v>0.98</v>
      </c>
      <c r="AB22" s="235">
        <f t="shared" si="5"/>
        <v>0.961368653421634</v>
      </c>
    </row>
    <row r="23" s="1" customFormat="1" ht="34.95" customHeight="1" spans="1:28">
      <c r="A23" s="21">
        <v>21</v>
      </c>
      <c r="B23" s="103" t="s">
        <v>394</v>
      </c>
      <c r="C23" s="55" t="s">
        <v>395</v>
      </c>
      <c r="D23" s="55" t="s">
        <v>117</v>
      </c>
      <c r="E23" s="55" t="s">
        <v>396</v>
      </c>
      <c r="F23" s="55" t="s">
        <v>272</v>
      </c>
      <c r="G23" s="26">
        <v>7</v>
      </c>
      <c r="H23" s="104" t="s">
        <v>397</v>
      </c>
      <c r="I23" s="26">
        <v>60</v>
      </c>
      <c r="J23" s="58">
        <v>7</v>
      </c>
      <c r="K23" s="184" t="s">
        <v>33</v>
      </c>
      <c r="L23" s="134">
        <v>2265</v>
      </c>
      <c r="M23" s="26">
        <v>655</v>
      </c>
      <c r="N23" s="103">
        <v>285</v>
      </c>
      <c r="O23" s="103">
        <v>340</v>
      </c>
      <c r="P23" s="170">
        <v>1225</v>
      </c>
      <c r="Q23" s="170">
        <v>940</v>
      </c>
      <c r="R23" s="197">
        <v>144</v>
      </c>
      <c r="S23" s="205">
        <v>6</v>
      </c>
      <c r="T23" s="26">
        <v>285</v>
      </c>
      <c r="U23" s="218">
        <v>6</v>
      </c>
      <c r="V23" s="212">
        <f t="shared" si="0"/>
        <v>2184</v>
      </c>
      <c r="W23" s="201">
        <f t="shared" si="4"/>
        <v>36</v>
      </c>
      <c r="X23" s="201">
        <f t="shared" si="1"/>
        <v>282</v>
      </c>
      <c r="Y23" s="232">
        <v>1200</v>
      </c>
      <c r="Z23" s="233">
        <v>1000</v>
      </c>
      <c r="AA23" s="239">
        <f t="shared" si="2"/>
        <v>0.933375</v>
      </c>
      <c r="AB23" s="240">
        <f t="shared" si="5"/>
        <v>0.90423178807947</v>
      </c>
    </row>
    <row r="24" ht="34.95" customHeight="1" spans="1:29">
      <c r="A24" s="105">
        <v>22</v>
      </c>
      <c r="B24" s="106" t="s">
        <v>315</v>
      </c>
      <c r="C24" s="107" t="s">
        <v>135</v>
      </c>
      <c r="D24" s="108" t="s">
        <v>117</v>
      </c>
      <c r="E24" s="106" t="s">
        <v>321</v>
      </c>
      <c r="F24" s="109" t="s">
        <v>322</v>
      </c>
      <c r="G24" s="106">
        <v>17</v>
      </c>
      <c r="H24" s="110" t="s">
        <v>323</v>
      </c>
      <c r="I24" s="106">
        <v>6</v>
      </c>
      <c r="J24" s="185">
        <v>5</v>
      </c>
      <c r="K24" s="186" t="s">
        <v>26</v>
      </c>
      <c r="L24" s="140">
        <v>2265</v>
      </c>
      <c r="M24" s="160">
        <v>765</v>
      </c>
      <c r="N24" s="161">
        <v>650</v>
      </c>
      <c r="O24" s="161">
        <v>435</v>
      </c>
      <c r="P24" s="162">
        <f>N24*2</f>
        <v>1300</v>
      </c>
      <c r="Q24" s="162">
        <f>M24</f>
        <v>765</v>
      </c>
      <c r="R24" s="197">
        <v>144</v>
      </c>
      <c r="S24" s="203">
        <v>2</v>
      </c>
      <c r="T24" s="161">
        <f>O24</f>
        <v>435</v>
      </c>
      <c r="U24" s="211">
        <v>4</v>
      </c>
      <c r="V24" s="214">
        <f t="shared" ref="V24" si="11">O24*U24+R24</f>
        <v>1884</v>
      </c>
      <c r="W24" s="203">
        <f t="shared" ref="W24:W25" si="12">U24*S24</f>
        <v>8</v>
      </c>
      <c r="X24" s="203">
        <f t="shared" ref="X24:X25" si="13">W24*G24+30</f>
        <v>166</v>
      </c>
      <c r="Y24" s="236">
        <v>1400</v>
      </c>
      <c r="Z24" s="237">
        <v>800</v>
      </c>
      <c r="AA24" s="234">
        <f t="shared" si="2"/>
        <v>0.887946428571429</v>
      </c>
      <c r="AB24" s="235">
        <f t="shared" si="5"/>
        <v>0.745707190160833</v>
      </c>
      <c r="AC24" s="238"/>
    </row>
    <row r="25" s="1" customFormat="1" ht="34.95" customHeight="1" spans="1:28">
      <c r="A25" s="97">
        <v>23</v>
      </c>
      <c r="B25" s="111" t="s">
        <v>406</v>
      </c>
      <c r="C25" s="112" t="s">
        <v>407</v>
      </c>
      <c r="D25" s="74" t="s">
        <v>117</v>
      </c>
      <c r="E25" s="113" t="s">
        <v>408</v>
      </c>
      <c r="F25" s="74" t="s">
        <v>272</v>
      </c>
      <c r="G25" s="113">
        <v>11</v>
      </c>
      <c r="H25" s="84" t="s">
        <v>409</v>
      </c>
      <c r="I25" s="26">
        <v>1</v>
      </c>
      <c r="J25" s="58">
        <v>8</v>
      </c>
      <c r="K25" s="184" t="s">
        <v>18</v>
      </c>
      <c r="L25" s="134">
        <v>2265</v>
      </c>
      <c r="M25" s="26">
        <v>720</v>
      </c>
      <c r="N25" s="26">
        <v>425</v>
      </c>
      <c r="O25" s="26">
        <v>225</v>
      </c>
      <c r="P25" s="187">
        <f>N25*3</f>
        <v>1275</v>
      </c>
      <c r="Q25" s="219">
        <f>M25</f>
        <v>720</v>
      </c>
      <c r="R25" s="197">
        <v>144</v>
      </c>
      <c r="S25" s="216">
        <v>3</v>
      </c>
      <c r="T25" s="216">
        <f>O25</f>
        <v>225</v>
      </c>
      <c r="U25" s="199">
        <v>9</v>
      </c>
      <c r="V25" s="212">
        <f t="shared" si="0"/>
        <v>2169</v>
      </c>
      <c r="W25" s="201">
        <f t="shared" si="12"/>
        <v>27</v>
      </c>
      <c r="X25" s="201">
        <f t="shared" si="13"/>
        <v>327</v>
      </c>
      <c r="Y25" s="232">
        <v>1200</v>
      </c>
      <c r="Z25" s="233">
        <v>1000</v>
      </c>
      <c r="AA25" s="234">
        <f t="shared" si="2"/>
        <v>0.765</v>
      </c>
      <c r="AB25" s="235">
        <f t="shared" si="5"/>
        <v>0.747516556291391</v>
      </c>
    </row>
    <row r="26" ht="34.95" customHeight="1" spans="1:28">
      <c r="A26" s="114">
        <v>24</v>
      </c>
      <c r="B26" s="115" t="s">
        <v>410</v>
      </c>
      <c r="C26" s="116" t="s">
        <v>411</v>
      </c>
      <c r="D26" s="117" t="s">
        <v>117</v>
      </c>
      <c r="E26" s="118" t="s">
        <v>412</v>
      </c>
      <c r="F26" s="119" t="s">
        <v>272</v>
      </c>
      <c r="G26" s="118">
        <v>7</v>
      </c>
      <c r="H26" s="120" t="s">
        <v>413</v>
      </c>
      <c r="I26" s="188">
        <v>1</v>
      </c>
      <c r="J26" s="189">
        <v>8</v>
      </c>
      <c r="K26" s="190" t="s">
        <v>18</v>
      </c>
      <c r="L26" s="140">
        <v>2265</v>
      </c>
      <c r="M26" s="53">
        <v>450</v>
      </c>
      <c r="N26" s="53">
        <v>425</v>
      </c>
      <c r="O26" s="53">
        <v>225</v>
      </c>
      <c r="P26" s="187">
        <f>N26*3</f>
        <v>1275</v>
      </c>
      <c r="Q26" s="172">
        <f>M26*2</f>
        <v>900</v>
      </c>
      <c r="R26" s="197">
        <v>144</v>
      </c>
      <c r="S26" s="215">
        <v>6</v>
      </c>
      <c r="T26" s="166">
        <f>O26</f>
        <v>225</v>
      </c>
      <c r="U26" s="199">
        <v>9</v>
      </c>
      <c r="V26" s="213">
        <f t="shared" si="0"/>
        <v>2169</v>
      </c>
      <c r="W26" s="209">
        <f t="shared" ref="W26" si="14">U26*S26</f>
        <v>54</v>
      </c>
      <c r="X26" s="208">
        <f t="shared" ref="X26" si="15">W26*G26+30</f>
        <v>408</v>
      </c>
      <c r="Y26" s="232">
        <v>1200</v>
      </c>
      <c r="Z26" s="233">
        <v>1000</v>
      </c>
      <c r="AA26" s="234">
        <f t="shared" si="2"/>
        <v>0.95625</v>
      </c>
      <c r="AB26" s="235">
        <f t="shared" si="5"/>
        <v>0.918501655629139</v>
      </c>
    </row>
    <row r="27" spans="1:17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M27" s="163" t="s">
        <v>640</v>
      </c>
      <c r="N27" s="163"/>
      <c r="P27" s="163" t="s">
        <v>641</v>
      </c>
      <c r="Q27" s="163"/>
    </row>
    <row r="28" spans="1:2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M28" s="191" t="s">
        <v>642</v>
      </c>
      <c r="N28" s="191" t="s">
        <v>643</v>
      </c>
      <c r="P28" s="191" t="s">
        <v>642</v>
      </c>
      <c r="Q28" s="191" t="s">
        <v>643</v>
      </c>
      <c r="R28" s="220"/>
      <c r="S28" s="142" t="s">
        <v>644</v>
      </c>
      <c r="T28" s="142" t="s">
        <v>645</v>
      </c>
      <c r="U28" s="221" t="s">
        <v>646</v>
      </c>
    </row>
    <row r="29" spans="1:22">
      <c r="A29" s="121" t="s">
        <v>647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M29" s="192">
        <v>1200</v>
      </c>
      <c r="N29" s="192">
        <v>1000</v>
      </c>
      <c r="P29" s="192">
        <v>1100</v>
      </c>
      <c r="Q29" s="192">
        <v>1100</v>
      </c>
      <c r="R29" s="222"/>
      <c r="S29" s="223">
        <v>12032</v>
      </c>
      <c r="T29" s="223">
        <v>2352</v>
      </c>
      <c r="U29" s="224">
        <v>2280</v>
      </c>
      <c r="V29" s="122" t="s">
        <v>648</v>
      </c>
    </row>
    <row r="30" spans="1:22">
      <c r="A30" s="121" t="s">
        <v>649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S30">
        <f>S29/1000</f>
        <v>12.032</v>
      </c>
      <c r="T30">
        <f>2.352</f>
        <v>2.352</v>
      </c>
      <c r="U30">
        <v>2.28</v>
      </c>
      <c r="V30">
        <f>S30*T30*U30</f>
        <v>64.52232192</v>
      </c>
    </row>
    <row r="32" ht="25.5" spans="22:22">
      <c r="V32" s="225" t="s">
        <v>650</v>
      </c>
    </row>
  </sheetData>
  <autoFilter ref="A2:K26">
    <extLst/>
  </autoFilter>
  <mergeCells count="10">
    <mergeCell ref="A1:K1"/>
    <mergeCell ref="M1:O1"/>
    <mergeCell ref="P1:W1"/>
    <mergeCell ref="Y2:Z2"/>
    <mergeCell ref="A27:K27"/>
    <mergeCell ref="M27:N27"/>
    <mergeCell ref="P27:Q27"/>
    <mergeCell ref="A28:K28"/>
    <mergeCell ref="A29:K29"/>
    <mergeCell ref="A30:K30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UL</vt:lpstr>
      <vt:lpstr>UL-3C</vt:lpstr>
      <vt:lpstr>中东包装</vt:lpstr>
      <vt:lpstr>Shield</vt:lpstr>
      <vt:lpstr>UL包装箱梳理木托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cjt</dc:creator>
  <cp:lastModifiedBy>86131</cp:lastModifiedBy>
  <dcterms:created xsi:type="dcterms:W3CDTF">2017-11-10T03:01:00Z</dcterms:created>
  <dcterms:modified xsi:type="dcterms:W3CDTF">2022-06-24T02:38:46Z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8EE80EF33D474CA7ACE2B8ACCA6D5095</vt:lpwstr>
  </property>
</Properties>
</file>